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 tabRatio="1000"/>
  </bookViews>
  <sheets>
    <sheet name="QUANT_BENEFICIÁRIOS_JE" sheetId="1" r:id="rId1"/>
    <sheet name="VALOR_NORMA_JE" sheetId="2" r:id="rId2"/>
    <sheet name="UO_MEDIA_BEN-AT" sheetId="33" state="hidden" r:id="rId3"/>
    <sheet name="JE" sheetId="4" r:id="rId4"/>
    <sheet name="TSE" sheetId="5" r:id="rId5"/>
    <sheet name="TRE-AC" sheetId="6" r:id="rId6"/>
    <sheet name="TRE-AL" sheetId="7" r:id="rId7"/>
    <sheet name="TRE-AM" sheetId="8" r:id="rId8"/>
    <sheet name="TRE-BA" sheetId="9" r:id="rId9"/>
    <sheet name="TRE-CE" sheetId="10" r:id="rId10"/>
    <sheet name="TRE-DF" sheetId="11" r:id="rId11"/>
    <sheet name="TRE-ES" sheetId="12" r:id="rId12"/>
    <sheet name="TRE-GO" sheetId="13" r:id="rId13"/>
    <sheet name="TRE-MA" sheetId="14" r:id="rId14"/>
    <sheet name="TRE-MT" sheetId="15" r:id="rId15"/>
    <sheet name="TRE-MS" sheetId="16" r:id="rId16"/>
    <sheet name="TRE-MG" sheetId="17" r:id="rId17"/>
    <sheet name="TRE-PA" sheetId="18" r:id="rId18"/>
    <sheet name="TRE-PB" sheetId="19" r:id="rId19"/>
    <sheet name="TRE-PR" sheetId="20" r:id="rId20"/>
    <sheet name="TRE-PE" sheetId="21" r:id="rId21"/>
    <sheet name="TRE-PI" sheetId="22" r:id="rId22"/>
    <sheet name="TRE-RJ" sheetId="23" r:id="rId23"/>
    <sheet name="TRE-RN" sheetId="24" r:id="rId24"/>
    <sheet name="TRE-RS" sheetId="25" r:id="rId25"/>
    <sheet name="TRE-RO" sheetId="26" r:id="rId26"/>
    <sheet name="TRE-SC" sheetId="27" r:id="rId27"/>
    <sheet name="TRE-SP" sheetId="28" r:id="rId28"/>
    <sheet name="TRE-SE" sheetId="29" r:id="rId29"/>
    <sheet name="TRE-TO" sheetId="30" r:id="rId30"/>
    <sheet name="TRE-RR" sheetId="31" r:id="rId31"/>
    <sheet name="TRE-AP" sheetId="32" r:id="rId32"/>
  </sheets>
  <calcPr calcId="125725"/>
</workbook>
</file>

<file path=xl/calcChain.xml><?xml version="1.0" encoding="utf-8"?>
<calcChain xmlns="http://schemas.openxmlformats.org/spreadsheetml/2006/main">
  <c r="G40" i="33"/>
  <c r="D40"/>
  <c r="G39"/>
  <c r="G38"/>
  <c r="G37"/>
  <c r="G36"/>
  <c r="G35"/>
  <c r="G34"/>
  <c r="G33"/>
  <c r="G32"/>
  <c r="G31"/>
  <c r="G30"/>
  <c r="G29"/>
  <c r="G28"/>
  <c r="C28"/>
  <c r="G27"/>
  <c r="G26"/>
  <c r="G25"/>
  <c r="G24"/>
  <c r="G23"/>
  <c r="G22"/>
  <c r="G21"/>
  <c r="G20"/>
  <c r="G19"/>
  <c r="G18"/>
  <c r="G17"/>
  <c r="G16"/>
  <c r="G15"/>
  <c r="G14"/>
  <c r="G13"/>
  <c r="G12"/>
  <c r="C12"/>
  <c r="D4"/>
  <c r="C4"/>
  <c r="E9" s="1"/>
  <c r="J12" i="32"/>
  <c r="I12"/>
  <c r="H12"/>
  <c r="G12"/>
  <c r="F12"/>
  <c r="E12"/>
  <c r="D12"/>
  <c r="J11"/>
  <c r="J12" i="31"/>
  <c r="I12"/>
  <c r="H12"/>
  <c r="G12"/>
  <c r="F12"/>
  <c r="E12"/>
  <c r="D12"/>
  <c r="J11"/>
  <c r="J12" i="30"/>
  <c r="I12"/>
  <c r="H12"/>
  <c r="G12"/>
  <c r="F12"/>
  <c r="E12"/>
  <c r="D12"/>
  <c r="J11"/>
  <c r="J12" i="29"/>
  <c r="I12"/>
  <c r="H12"/>
  <c r="G12"/>
  <c r="F12"/>
  <c r="E12"/>
  <c r="D12"/>
  <c r="J11"/>
  <c r="J12" i="28"/>
  <c r="I12"/>
  <c r="H12"/>
  <c r="G12"/>
  <c r="F12"/>
  <c r="E12"/>
  <c r="D12"/>
  <c r="J11"/>
  <c r="J12" i="27"/>
  <c r="I12"/>
  <c r="H12"/>
  <c r="G12"/>
  <c r="F12"/>
  <c r="E12"/>
  <c r="D12"/>
  <c r="J11"/>
  <c r="J12" i="26"/>
  <c r="I12"/>
  <c r="H12"/>
  <c r="G12"/>
  <c r="F12"/>
  <c r="E12"/>
  <c r="D12"/>
  <c r="J11"/>
  <c r="J12" i="25"/>
  <c r="I12"/>
  <c r="H12"/>
  <c r="G12"/>
  <c r="F12"/>
  <c r="E12"/>
  <c r="D12"/>
  <c r="J11"/>
  <c r="J12" i="24"/>
  <c r="I12"/>
  <c r="H12"/>
  <c r="G12"/>
  <c r="F12"/>
  <c r="E12"/>
  <c r="D12"/>
  <c r="J11"/>
  <c r="J12" i="23"/>
  <c r="I12"/>
  <c r="H12"/>
  <c r="G12"/>
  <c r="F12"/>
  <c r="E12"/>
  <c r="D12"/>
  <c r="J11"/>
  <c r="J12" i="22"/>
  <c r="I12"/>
  <c r="H12"/>
  <c r="G12"/>
  <c r="F12"/>
  <c r="E12"/>
  <c r="D12"/>
  <c r="J11"/>
  <c r="J12" i="21"/>
  <c r="I12"/>
  <c r="H12"/>
  <c r="G12"/>
  <c r="F12"/>
  <c r="E12"/>
  <c r="D12"/>
  <c r="J11"/>
  <c r="J12" i="20"/>
  <c r="I12"/>
  <c r="H12"/>
  <c r="G12"/>
  <c r="F12"/>
  <c r="E12"/>
  <c r="D12"/>
  <c r="J11"/>
  <c r="J12" i="19"/>
  <c r="I12"/>
  <c r="H12"/>
  <c r="G12"/>
  <c r="F12"/>
  <c r="E12"/>
  <c r="D12"/>
  <c r="J11"/>
  <c r="J12" i="18"/>
  <c r="I12"/>
  <c r="H12"/>
  <c r="G12"/>
  <c r="F12"/>
  <c r="E12"/>
  <c r="D12"/>
  <c r="J11"/>
  <c r="J12" i="17"/>
  <c r="I12"/>
  <c r="H12"/>
  <c r="G12"/>
  <c r="F12"/>
  <c r="E12"/>
  <c r="D12"/>
  <c r="J11"/>
  <c r="J12" i="16"/>
  <c r="I12"/>
  <c r="H12"/>
  <c r="G12"/>
  <c r="F12"/>
  <c r="E12"/>
  <c r="D12"/>
  <c r="J11"/>
  <c r="J12" i="15"/>
  <c r="I12"/>
  <c r="H12"/>
  <c r="G12"/>
  <c r="F12"/>
  <c r="E12"/>
  <c r="D12"/>
  <c r="J11"/>
  <c r="J12" i="14"/>
  <c r="I12"/>
  <c r="H12"/>
  <c r="G12"/>
  <c r="F12"/>
  <c r="E12"/>
  <c r="D12"/>
  <c r="J11"/>
  <c r="J12" i="13"/>
  <c r="I12"/>
  <c r="H12"/>
  <c r="G12"/>
  <c r="F12"/>
  <c r="E12"/>
  <c r="D12"/>
  <c r="J11"/>
  <c r="J12" i="12"/>
  <c r="I12"/>
  <c r="H12"/>
  <c r="G12"/>
  <c r="F12"/>
  <c r="E12"/>
  <c r="D12"/>
  <c r="J11"/>
  <c r="J12" i="11"/>
  <c r="I12"/>
  <c r="H12"/>
  <c r="G12"/>
  <c r="F12"/>
  <c r="E12"/>
  <c r="D12"/>
  <c r="J11"/>
  <c r="J12" i="10"/>
  <c r="I12"/>
  <c r="H12"/>
  <c r="G12"/>
  <c r="F12"/>
  <c r="E12"/>
  <c r="D12"/>
  <c r="J11"/>
  <c r="J12" i="9"/>
  <c r="I12"/>
  <c r="H12"/>
  <c r="G12"/>
  <c r="F12"/>
  <c r="E12"/>
  <c r="D12"/>
  <c r="J11"/>
  <c r="J12" i="8"/>
  <c r="I12"/>
  <c r="H12"/>
  <c r="G12"/>
  <c r="F12"/>
  <c r="E12"/>
  <c r="D12"/>
  <c r="J11"/>
  <c r="J12" i="7"/>
  <c r="I12"/>
  <c r="H12"/>
  <c r="G12"/>
  <c r="F12"/>
  <c r="E12"/>
  <c r="D12"/>
  <c r="J11"/>
  <c r="J12" i="6"/>
  <c r="I12"/>
  <c r="H12"/>
  <c r="G12"/>
  <c r="F12"/>
  <c r="E12"/>
  <c r="D12"/>
  <c r="J11"/>
  <c r="J12" i="5"/>
  <c r="I12"/>
  <c r="H12"/>
  <c r="G12"/>
  <c r="F12"/>
  <c r="E12"/>
  <c r="D12"/>
  <c r="J11"/>
  <c r="G12" i="4"/>
  <c r="I11"/>
  <c r="I12" s="1"/>
  <c r="H11"/>
  <c r="H12" s="1"/>
  <c r="F11"/>
  <c r="F12" s="1"/>
  <c r="E11"/>
  <c r="E12" s="1"/>
  <c r="D11"/>
  <c r="D12" s="1"/>
  <c r="G39" i="2"/>
  <c r="D39"/>
  <c r="C39"/>
  <c r="G38"/>
  <c r="D38"/>
  <c r="C38"/>
  <c r="G37"/>
  <c r="D37"/>
  <c r="C37"/>
  <c r="G36"/>
  <c r="D36"/>
  <c r="C36"/>
  <c r="G35"/>
  <c r="D35"/>
  <c r="C35"/>
  <c r="G34"/>
  <c r="D34"/>
  <c r="C34"/>
  <c r="G33"/>
  <c r="D33"/>
  <c r="C33"/>
  <c r="G32"/>
  <c r="D32"/>
  <c r="C32"/>
  <c r="G31"/>
  <c r="D31"/>
  <c r="C31"/>
  <c r="G30"/>
  <c r="D30"/>
  <c r="C30"/>
  <c r="G29"/>
  <c r="D29"/>
  <c r="C29"/>
  <c r="G28"/>
  <c r="D28"/>
  <c r="C28"/>
  <c r="G27"/>
  <c r="D27"/>
  <c r="C27"/>
  <c r="G26"/>
  <c r="D26"/>
  <c r="C26"/>
  <c r="G25"/>
  <c r="D25"/>
  <c r="C25"/>
  <c r="G24"/>
  <c r="D24"/>
  <c r="C24"/>
  <c r="G23"/>
  <c r="D23"/>
  <c r="C23"/>
  <c r="G22"/>
  <c r="D22"/>
  <c r="C22"/>
  <c r="G21"/>
  <c r="D21"/>
  <c r="C21"/>
  <c r="G20"/>
  <c r="D20"/>
  <c r="C20"/>
  <c r="G19"/>
  <c r="D19"/>
  <c r="C19"/>
  <c r="G18"/>
  <c r="D18"/>
  <c r="C18"/>
  <c r="G17"/>
  <c r="D17"/>
  <c r="C17"/>
  <c r="G16"/>
  <c r="D16"/>
  <c r="C16"/>
  <c r="G15"/>
  <c r="D15"/>
  <c r="C15"/>
  <c r="G14"/>
  <c r="D14"/>
  <c r="C14"/>
  <c r="G13"/>
  <c r="D13"/>
  <c r="C13"/>
  <c r="G12"/>
  <c r="D12"/>
  <c r="C12"/>
  <c r="D4"/>
  <c r="C4"/>
  <c r="H38" i="1"/>
  <c r="G38"/>
  <c r="F38"/>
  <c r="E38"/>
  <c r="C39" i="33" s="1"/>
  <c r="D38" i="1"/>
  <c r="C38"/>
  <c r="H37"/>
  <c r="G37"/>
  <c r="I37" s="1"/>
  <c r="F37"/>
  <c r="E37"/>
  <c r="C38" i="33" s="1"/>
  <c r="D37" i="1"/>
  <c r="C37"/>
  <c r="H36"/>
  <c r="G36"/>
  <c r="I36" s="1"/>
  <c r="F36"/>
  <c r="E36"/>
  <c r="C37" i="33" s="1"/>
  <c r="D36" i="1"/>
  <c r="C36"/>
  <c r="H35"/>
  <c r="G35"/>
  <c r="I35" s="1"/>
  <c r="F35"/>
  <c r="E35"/>
  <c r="C36" i="33" s="1"/>
  <c r="D35" i="1"/>
  <c r="C35"/>
  <c r="H34"/>
  <c r="G34"/>
  <c r="I34" s="1"/>
  <c r="F34"/>
  <c r="E34"/>
  <c r="C35" i="33" s="1"/>
  <c r="D34" i="1"/>
  <c r="C34"/>
  <c r="I33"/>
  <c r="H33"/>
  <c r="G33"/>
  <c r="F33"/>
  <c r="E33"/>
  <c r="C34" i="33" s="1"/>
  <c r="D33" i="1"/>
  <c r="C33"/>
  <c r="H32"/>
  <c r="G32"/>
  <c r="F32"/>
  <c r="E32"/>
  <c r="C33" i="33" s="1"/>
  <c r="D32" i="1"/>
  <c r="C32"/>
  <c r="H31"/>
  <c r="G31"/>
  <c r="F31"/>
  <c r="E31"/>
  <c r="C32" i="33" s="1"/>
  <c r="D31" i="1"/>
  <c r="C31"/>
  <c r="H30"/>
  <c r="G30"/>
  <c r="I30" s="1"/>
  <c r="F30"/>
  <c r="E30"/>
  <c r="C31" i="33" s="1"/>
  <c r="D30" i="1"/>
  <c r="C30"/>
  <c r="H29"/>
  <c r="I29" s="1"/>
  <c r="G29"/>
  <c r="F29"/>
  <c r="E29"/>
  <c r="C30" i="33" s="1"/>
  <c r="D29" i="1"/>
  <c r="C29"/>
  <c r="I28"/>
  <c r="H28"/>
  <c r="G28"/>
  <c r="F28"/>
  <c r="E28"/>
  <c r="C29" i="33" s="1"/>
  <c r="D28" i="1"/>
  <c r="C28"/>
  <c r="H27"/>
  <c r="G27"/>
  <c r="F27"/>
  <c r="E27"/>
  <c r="D27"/>
  <c r="C27"/>
  <c r="H26"/>
  <c r="G26"/>
  <c r="I26" s="1"/>
  <c r="F26"/>
  <c r="E26"/>
  <c r="C27" i="33" s="1"/>
  <c r="D26" i="1"/>
  <c r="C26"/>
  <c r="H25"/>
  <c r="G25"/>
  <c r="I25" s="1"/>
  <c r="F25"/>
  <c r="E25"/>
  <c r="C26" i="33" s="1"/>
  <c r="D25" i="1"/>
  <c r="C25"/>
  <c r="H24"/>
  <c r="G24"/>
  <c r="I24" s="1"/>
  <c r="F24"/>
  <c r="E24"/>
  <c r="C25" i="33" s="1"/>
  <c r="D24" i="1"/>
  <c r="C24"/>
  <c r="H23"/>
  <c r="G23"/>
  <c r="I23" s="1"/>
  <c r="F23"/>
  <c r="E23"/>
  <c r="C24" i="33" s="1"/>
  <c r="D23" i="1"/>
  <c r="C23"/>
  <c r="H22"/>
  <c r="G22"/>
  <c r="F22"/>
  <c r="E22"/>
  <c r="C23" i="33" s="1"/>
  <c r="D22" i="1"/>
  <c r="C22"/>
  <c r="H21"/>
  <c r="G21"/>
  <c r="I21" s="1"/>
  <c r="F21"/>
  <c r="E21"/>
  <c r="C22" i="33" s="1"/>
  <c r="D21" i="1"/>
  <c r="C21"/>
  <c r="H20"/>
  <c r="G20"/>
  <c r="I20" s="1"/>
  <c r="F20"/>
  <c r="E20"/>
  <c r="C21" i="33" s="1"/>
  <c r="D20" i="1"/>
  <c r="C20"/>
  <c r="H19"/>
  <c r="G19"/>
  <c r="I19" s="1"/>
  <c r="F19"/>
  <c r="E19"/>
  <c r="C20" i="33" s="1"/>
  <c r="D19" i="1"/>
  <c r="C19"/>
  <c r="H18"/>
  <c r="I18" s="1"/>
  <c r="G18"/>
  <c r="F18"/>
  <c r="E18"/>
  <c r="C19" i="33" s="1"/>
  <c r="D18" i="1"/>
  <c r="C18"/>
  <c r="I17"/>
  <c r="H17"/>
  <c r="G17"/>
  <c r="F17"/>
  <c r="E17"/>
  <c r="C18" i="33" s="1"/>
  <c r="D17" i="1"/>
  <c r="C17"/>
  <c r="H16"/>
  <c r="G16"/>
  <c r="F16"/>
  <c r="E16"/>
  <c r="C17" i="33" s="1"/>
  <c r="D16" i="1"/>
  <c r="C16"/>
  <c r="H15"/>
  <c r="G15"/>
  <c r="F15"/>
  <c r="E15"/>
  <c r="C16" i="33" s="1"/>
  <c r="D15" i="1"/>
  <c r="C15"/>
  <c r="H14"/>
  <c r="G14"/>
  <c r="I14" s="1"/>
  <c r="F14"/>
  <c r="E14"/>
  <c r="C15" i="33" s="1"/>
  <c r="D14" i="1"/>
  <c r="C14"/>
  <c r="H13"/>
  <c r="I13" s="1"/>
  <c r="G13"/>
  <c r="F13"/>
  <c r="E13"/>
  <c r="C14" i="33" s="1"/>
  <c r="D13" i="1"/>
  <c r="C13"/>
  <c r="I12"/>
  <c r="H12"/>
  <c r="G12"/>
  <c r="F12"/>
  <c r="E12"/>
  <c r="C13" i="33" s="1"/>
  <c r="D12" i="1"/>
  <c r="C12"/>
  <c r="H11"/>
  <c r="G11"/>
  <c r="F11"/>
  <c r="E11"/>
  <c r="D11"/>
  <c r="C11"/>
  <c r="D4"/>
  <c r="C4"/>
  <c r="I11" l="1"/>
  <c r="I39" s="1"/>
  <c r="I16"/>
  <c r="I27"/>
  <c r="I32"/>
  <c r="I38"/>
  <c r="C40" i="33"/>
  <c r="E40" s="1"/>
  <c r="H40" s="1"/>
  <c r="I22" i="1"/>
  <c r="E39"/>
  <c r="D39"/>
  <c r="H39"/>
  <c r="C39"/>
  <c r="F39"/>
  <c r="I15"/>
  <c r="I31"/>
  <c r="E38" i="33"/>
  <c r="H38" s="1"/>
  <c r="E36"/>
  <c r="H36" s="1"/>
  <c r="E34"/>
  <c r="H34" s="1"/>
  <c r="E32"/>
  <c r="H32" s="1"/>
  <c r="E30"/>
  <c r="H30" s="1"/>
  <c r="E28"/>
  <c r="H28" s="1"/>
  <c r="E26"/>
  <c r="H26" s="1"/>
  <c r="E24"/>
  <c r="H24" s="1"/>
  <c r="E22"/>
  <c r="H22" s="1"/>
  <c r="E18"/>
  <c r="H18" s="1"/>
  <c r="E16"/>
  <c r="H16" s="1"/>
  <c r="E20"/>
  <c r="H20" s="1"/>
  <c r="E12"/>
  <c r="H12" s="1"/>
  <c r="E14"/>
  <c r="H14" s="1"/>
  <c r="E27"/>
  <c r="H27" s="1"/>
  <c r="E19"/>
  <c r="H19" s="1"/>
  <c r="E39"/>
  <c r="H39" s="1"/>
  <c r="E15"/>
  <c r="H15" s="1"/>
  <c r="E35"/>
  <c r="H35" s="1"/>
  <c r="E23"/>
  <c r="H23" s="1"/>
  <c r="E31"/>
  <c r="H31" s="1"/>
  <c r="E13"/>
  <c r="H13" s="1"/>
  <c r="E17"/>
  <c r="H17" s="1"/>
  <c r="E21"/>
  <c r="H21" s="1"/>
  <c r="E25"/>
  <c r="H25" s="1"/>
  <c r="E29"/>
  <c r="H29" s="1"/>
  <c r="E33"/>
  <c r="H33" s="1"/>
  <c r="E37"/>
  <c r="H37" s="1"/>
  <c r="J11" i="4"/>
  <c r="J12" s="1"/>
  <c r="G39" i="1"/>
</calcChain>
</file>

<file path=xl/sharedStrings.xml><?xml version="1.0" encoding="utf-8"?>
<sst xmlns="http://schemas.openxmlformats.org/spreadsheetml/2006/main" count="1453" uniqueCount="121">
  <si>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</si>
  <si>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</si>
  <si>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</si>
  <si>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</si>
  <si>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</si>
  <si>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</si>
  <si>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</si>
  <si>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</si>
  <si>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</si>
  <si>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</si>
  <si>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</si>
  <si>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</si>
  <si>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</si>
  <si>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</si>
  <si>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</si>
  <si>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</si>
  <si>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</si>
  <si>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</si>
  <si>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</si>
  <si>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</si>
  <si>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</si>
  <si>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</si>
  <si>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</si>
  <si>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</si>
  <si>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</si>
  <si>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</si>
  <si>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</si>
  <si>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</si>
  <si>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</si>
  <si>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</si>
  <si>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</si>
  <si>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</si>
  <si>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</si>
  <si>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</si>
  <si>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</si>
  <si>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</si>
  <si>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</si>
  <si>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</si>
  <si>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</si>
  <si>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</si>
  <si>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</si>
  <si>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</si>
  <si>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</si>
  <si>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</si>
  <si>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</si>
  <si>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</si>
  <si>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</si>
  <si>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</si>
  <si>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</si>
  <si>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</si>
  <si>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</si>
  <si>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</si>
  <si>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</si>
  <si>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</si>
  <si>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</si>
  <si>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</si>
  <si>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</si>
  <si>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</si>
  <si>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</si>
  <si>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</si>
  <si>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</si>
  <si>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</si>
  <si>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</si>
  <si>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</si>
  <si>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</si>
  <si>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</si>
  <si>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</si>
  <si>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</si>
  <si>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</si>
  <si>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</si>
  <si>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</si>
  <si>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</si>
  <si>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</si>
  <si>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</si>
  <si>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</si>
  <si>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</si>
  <si>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Nota(s):</t>
  </si>
  <si>
    <r>
      <rPr>
        <sz val="12"/>
        <color rgb="FF000000"/>
        <rFont val="Arial"/>
      </rPr>
      <t xml:space="preserve">1)  Os dados estão de acordo com o informado pelos Tribunais Eleitorais no período compreendido entre </t>
    </r>
    <r>
      <rPr>
        <b/>
        <sz val="12"/>
        <color rgb="FF000000"/>
        <rFont val="Arial"/>
      </rPr>
      <t xml:space="preserve">15.01.2025 </t>
    </r>
    <r>
      <rPr>
        <sz val="12"/>
        <color rgb="FF000000"/>
        <rFont val="Arial"/>
      </rPr>
      <t>a</t>
    </r>
    <r>
      <rPr>
        <b/>
        <sz val="12"/>
        <color rgb="FF000000"/>
        <rFont val="Arial"/>
      </rPr>
      <t xml:space="preserve"> 21.01.2025.</t>
    </r>
  </si>
  <si>
    <t xml:space="preserve"> Descrição do ato legal que define os valores unitários (per capita) dos benefícios assistenciais</t>
  </si>
  <si>
    <t>VALOR PER CAPITA (R$1,00)</t>
  </si>
  <si>
    <t>AUXÍLIO-ALIMENTAÇÃO</t>
  </si>
  <si>
    <t>ASSISTÊNCIA PRÉ-ESCOLAR</t>
  </si>
  <si>
    <t>AUXÍLIO-TRANSPORTE²</t>
  </si>
  <si>
    <t>EXAMES PERIÓDICOS</t>
  </si>
  <si>
    <r>
      <rPr>
        <sz val="14"/>
        <color rgb="FFFFFFFF"/>
        <rFont val="Arial"/>
      </rPr>
      <t>JE</t>
    </r>
    <r>
      <rPr>
        <vertAlign val="superscript"/>
        <sz val="12"/>
        <color rgb="FFFFFFFF"/>
        <rFont val="Arial"/>
      </rPr>
      <t>1</t>
    </r>
  </si>
  <si>
    <r>
      <rPr>
        <b/>
        <sz val="13"/>
        <color rgb="FFFFFFFF"/>
        <rFont val="Arial"/>
      </rPr>
      <t>Descrição da Legislação</t>
    </r>
    <r>
      <rPr>
        <vertAlign val="superscript"/>
        <sz val="13"/>
        <color rgb="FFFFFFFF"/>
        <rFont val="Arial"/>
      </rPr>
      <t>1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</si>
  <si>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TSE nº 42-2024, de 26.1.2024 (R$1.393,10)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</si>
  <si>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TSE nº 42-2024, de 26.1.2024 (R$1.178,82)</t>
    </r>
  </si>
  <si>
    <r>
      <rPr>
        <b/>
        <sz val="13"/>
        <color rgb="FF000000"/>
        <rFont val="Arial"/>
      </rPr>
      <t>Não há ato legal</t>
    </r>
    <r>
      <rPr>
        <sz val="13"/>
        <color rgb="FF000000"/>
        <rFont val="Arial"/>
      </rPr>
      <t>.</t>
    </r>
  </si>
  <si>
    <t>-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</si>
  <si>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 xml:space="preserve"> 15.01.2025 </t>
    </r>
    <r>
      <rPr>
        <sz val="12"/>
        <color rgb="FF000000"/>
        <rFont val="Arial"/>
      </rPr>
      <t>a</t>
    </r>
    <r>
      <rPr>
        <b/>
        <sz val="12"/>
        <color rgb="FF000000"/>
        <rFont val="Arial"/>
      </rPr>
      <t xml:space="preserve"> 21.01.2025.</t>
    </r>
    <r>
      <rPr>
        <sz val="12"/>
        <color rgb="FF000000"/>
        <rFont val="Arial"/>
      </rPr>
      <t xml:space="preserve"> E a legislação se aplica a todos os órgãos que compõem a Justiça Eleitoral.</t>
    </r>
  </si>
  <si>
    <r>
      <rPr>
        <b/>
        <sz val="12"/>
        <color rgb="FF000000"/>
        <rFont val="Arial"/>
      </rPr>
      <t>2)</t>
    </r>
    <r>
      <rPr>
        <sz val="12"/>
        <color rgb="FF000000"/>
        <rFont val="Arial"/>
      </rPr>
      <t xml:space="preserve"> Utilização do valor médio realizado no âmbito da Justiça Eleitoral, considerado o valor total executado até a data de referência pelo total de beneficiários de auxílio-transporte dessa Justiça Especializada, apurado pela Setorial.</t>
    </r>
  </si>
  <si>
    <r>
      <rPr>
        <b/>
        <sz val="12"/>
        <color rgb="FF000000"/>
        <rFont val="Arial"/>
      </rPr>
      <t>3)</t>
    </r>
    <r>
      <rPr>
        <sz val="12"/>
        <color rgb="FF000000"/>
        <rFont val="Arial"/>
      </rPr>
      <t xml:space="preserve"> Encontra-se vigente no âmbito da Justiça Eleitoral a Portaria TSE nº 42-2024, de 26.1.2024, que altera os valores per capita de auxílio alimentação e de assistência pré-escolar, a serem praticados a partir do exercício financeiro de 2024, para R$1.393,10 e R$1.178,82, respectivamente.</t>
    </r>
  </si>
  <si>
    <t>MÉDIA EXECUÇÃO AUXÍLIO TRANPORTE</t>
  </si>
  <si>
    <t>MÉDIA EXECUÇÃO</t>
  </si>
  <si>
    <t>VALOR EXECUTADO (R$)</t>
  </si>
  <si>
    <t xml:space="preserve">MÉDIA EXECUÇÃO </t>
  </si>
  <si>
    <t xml:space="preserve"> [A]</t>
  </si>
  <si>
    <t>[B]</t>
  </si>
  <si>
    <t>[C] = [B / A]</t>
  </si>
  <si>
    <t>Conferência Segec</t>
  </si>
  <si>
    <t>JE</t>
  </si>
  <si>
    <t>DEZEMBRO</t>
  </si>
  <si>
    <t>2024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</si>
  <si>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2"/>
        <color rgb="FF000000"/>
        <rFont val="Arial"/>
      </rPr>
      <t>per capita</t>
    </r>
    <r>
      <rPr>
        <sz val="12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</si>
  <si>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</si>
  <si>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</si>
  <si>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</si>
  <si>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Portaria TSE nº 42-2024, de 26.1.2024 (R$1.393,10)</t>
  </si>
  <si>
    <t>Portaria TSE nº 42-2024, de 26.1.2024 (R$1.178,82)</t>
  </si>
  <si>
    <t>AUXÍLIO-TRANSPORTE</t>
  </si>
  <si>
    <t>NÃO HÁ</t>
  </si>
  <si>
    <t>NÃO SE APLICA</t>
  </si>
  <si>
    <t>NÃO SE APLICA.</t>
  </si>
  <si>
    <t>ASSISTÊNCIA MÉDICA E ODONTOLÓGICA - PARTICIPAÇÃO UNIÃO</t>
  </si>
  <si>
    <t>Nota: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</si>
  <si>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</si>
  <si>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</si>
  <si>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Portaria TSE nº 42/2024, de 26.1.2024 (R$1.393,10)</t>
  </si>
  <si>
    <t>Portaria TSE nº 42/2024, de 26.1.2024 (R$1.178,82)</t>
  </si>
  <si>
    <t>AUXÍLIO-TRANSPORTE¹</t>
  </si>
</sst>
</file>

<file path=xl/styles.xml><?xml version="1.0" encoding="utf-8"?>
<styleSheet xmlns="http://schemas.openxmlformats.org/spreadsheetml/2006/main">
  <numFmts count="9">
    <numFmt numFmtId="41" formatCode="_-* #,##0_-;\-* #,##0_-;_-* &quot;-&quot;_-;_-@_-"/>
    <numFmt numFmtId="43" formatCode="_-* #,##0.00_-;\-* #,##0.00_-;_-* &quot;-&quot;??_-;_-@_-"/>
    <numFmt numFmtId="164" formatCode="_(* #,##0.00_);_(* \(#,##0.00\);_(* \-??_);_(@_)"/>
    <numFmt numFmtId="165" formatCode="%#,#00"/>
    <numFmt numFmtId="166" formatCode="mm/yy"/>
    <numFmt numFmtId="167" formatCode="_-* #,##0.00_-;\-* #,##0.00_-;_-* \-??_-;_-@_-"/>
    <numFmt numFmtId="168" formatCode="_-* #,##0_-;\-* #,##0_-;_-* &quot;-&quot;??_-;_-@_-"/>
    <numFmt numFmtId="169" formatCode="_-* #,##0_-;\-* #,##0_-;_-* \-??_-;_-@_-"/>
    <numFmt numFmtId="170" formatCode="_(* #,##0_);_(* \(#,##0\);_(* \-??_);_(@_)"/>
  </numFmts>
  <fonts count="43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sz val="11"/>
      <color rgb="FFFF0000"/>
      <name val="Calibri"/>
    </font>
    <font>
      <b/>
      <sz val="18"/>
      <color rgb="FF333399"/>
      <name val="Cambria"/>
    </font>
    <font>
      <b/>
      <sz val="18"/>
      <color rgb="FF003366"/>
      <name val="Cambria"/>
    </font>
    <font>
      <sz val="18"/>
      <color rgb="FF000000"/>
      <name val="Arial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FFFFFF"/>
      <name val="Arial"/>
    </font>
    <font>
      <sz val="12"/>
      <color rgb="FF000000"/>
      <name val="Arial"/>
    </font>
    <font>
      <sz val="9"/>
      <color rgb="FFFF0000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4"/>
      <color rgb="FF000000"/>
      <name val="Arial"/>
    </font>
    <font>
      <b/>
      <sz val="14"/>
      <color rgb="FFFFFFFF"/>
      <name val="Arial"/>
    </font>
    <font>
      <sz val="14"/>
      <color rgb="FFFFFFFF"/>
      <name val="Arial"/>
    </font>
    <font>
      <vertAlign val="superscript"/>
      <sz val="12"/>
      <color rgb="FFFFFFFF"/>
      <name val="Arial"/>
    </font>
    <font>
      <sz val="13"/>
      <color rgb="FF000000"/>
      <name val="Arial"/>
    </font>
    <font>
      <b/>
      <sz val="13"/>
      <color rgb="FFFFFFFF"/>
      <name val="Arial"/>
    </font>
    <font>
      <vertAlign val="superscript"/>
      <sz val="13"/>
      <color rgb="FFFFFFFF"/>
      <name val="Arial"/>
    </font>
    <font>
      <b/>
      <sz val="13"/>
      <color rgb="FF000000"/>
      <name val="Arial"/>
    </font>
    <font>
      <b/>
      <vertAlign val="superscript"/>
      <sz val="13"/>
      <color rgb="FF000000"/>
      <name val="Arial"/>
    </font>
    <font>
      <b/>
      <sz val="10"/>
      <color rgb="FFFFFFFF"/>
      <name val="Arial"/>
    </font>
    <font>
      <b/>
      <sz val="10"/>
      <color rgb="FF0A3C0A"/>
      <name val="Arial"/>
    </font>
    <font>
      <sz val="14"/>
      <color rgb="FFFF0000"/>
      <name val="Arial"/>
    </font>
    <font>
      <b/>
      <sz val="10"/>
      <color rgb="FF000000"/>
      <name val="Arial"/>
    </font>
    <font>
      <i/>
      <sz val="12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22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99FF"/>
        <bgColor rgb="FF9999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99CCFF"/>
        <bgColor rgb="FFCCCCFF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0A3C0A"/>
        <bgColor rgb="FFCCCCFF"/>
      </patternFill>
    </fill>
    <fill>
      <patternFill patternType="solid">
        <fgColor rgb="FFFFFFCC"/>
        <bgColor rgb="FF000000"/>
      </patternFill>
    </fill>
    <fill>
      <patternFill patternType="solid">
        <fgColor rgb="FF0A3C0A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DEECFA"/>
      </patternFill>
    </fill>
  </fills>
  <borders count="5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/>
      <top/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5">
    <xf numFmtId="0" fontId="0" fillId="0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8" borderId="0"/>
    <xf numFmtId="0" fontId="1" fillId="8" borderId="0"/>
    <xf numFmtId="0" fontId="1" fillId="4" borderId="0"/>
    <xf numFmtId="0" fontId="1" fillId="8" borderId="0"/>
    <xf numFmtId="0" fontId="1" fillId="9" borderId="0"/>
    <xf numFmtId="0" fontId="2" fillId="10" borderId="0"/>
    <xf numFmtId="0" fontId="2" fillId="12" borderId="0"/>
    <xf numFmtId="0" fontId="2" fillId="13" borderId="0"/>
    <xf numFmtId="0" fontId="3" fillId="3" borderId="0"/>
    <xf numFmtId="2" fontId="5" fillId="0" borderId="0">
      <protection locked="0"/>
    </xf>
    <xf numFmtId="0" fontId="6" fillId="6" borderId="1"/>
    <xf numFmtId="0" fontId="6" fillId="6" borderId="1"/>
    <xf numFmtId="0" fontId="6" fillId="6" borderId="1"/>
    <xf numFmtId="0" fontId="7" fillId="14" borderId="2"/>
    <xf numFmtId="0" fontId="8" fillId="0" borderId="3"/>
    <xf numFmtId="0" fontId="8" fillId="0" borderId="3"/>
    <xf numFmtId="0" fontId="1" fillId="0" borderId="0"/>
    <xf numFmtId="0" fontId="2" fillId="15" borderId="0"/>
    <xf numFmtId="0" fontId="2" fillId="16" borderId="0"/>
    <xf numFmtId="0" fontId="2" fillId="11" borderId="0"/>
    <xf numFmtId="0" fontId="2" fillId="12" borderId="0"/>
    <xf numFmtId="0" fontId="2" fillId="12" borderId="0"/>
    <xf numFmtId="0" fontId="2" fillId="12" borderId="0"/>
    <xf numFmtId="0" fontId="9" fillId="0" borderId="4">
      <alignment horizontal="center"/>
    </xf>
    <xf numFmtId="0" fontId="11" fillId="0" borderId="6"/>
    <xf numFmtId="164" fontId="1" fillId="0" borderId="0"/>
    <xf numFmtId="0" fontId="1" fillId="0" borderId="0"/>
    <xf numFmtId="0" fontId="1" fillId="0" borderId="0"/>
    <xf numFmtId="0" fontId="9" fillId="0" borderId="4">
      <alignment horizontal="center"/>
    </xf>
    <xf numFmtId="0" fontId="1" fillId="0" borderId="0"/>
    <xf numFmtId="0" fontId="1" fillId="0" borderId="0"/>
    <xf numFmtId="0" fontId="1" fillId="0" borderId="0"/>
    <xf numFmtId="165" fontId="4" fillId="0" borderId="0">
      <protection locked="0"/>
    </xf>
    <xf numFmtId="43" fontId="42" fillId="0" borderId="0"/>
    <xf numFmtId="164" fontId="42" fillId="0" borderId="0"/>
    <xf numFmtId="164" fontId="42" fillId="0" borderId="0"/>
    <xf numFmtId="164" fontId="42" fillId="0" borderId="0"/>
    <xf numFmtId="43" fontId="42" fillId="0" borderId="0"/>
    <xf numFmtId="43" fontId="42" fillId="0" borderId="0"/>
    <xf numFmtId="43" fontId="42" fillId="0" borderId="0"/>
    <xf numFmtId="43" fontId="42" fillId="0" borderId="0"/>
    <xf numFmtId="43" fontId="42" fillId="0" borderId="0"/>
    <xf numFmtId="43" fontId="42" fillId="0" borderId="0"/>
    <xf numFmtId="164" fontId="42" fillId="0" borderId="0"/>
    <xf numFmtId="43" fontId="1" fillId="0" borderId="0"/>
    <xf numFmtId="164" fontId="42" fillId="0" borderId="0"/>
    <xf numFmtId="164" fontId="42" fillId="0" borderId="0"/>
    <xf numFmtId="164" fontId="42" fillId="0" borderId="0"/>
    <xf numFmtId="0" fontId="13" fillId="0" borderId="0"/>
    <xf numFmtId="166" fontId="1" fillId="0" borderId="0"/>
    <xf numFmtId="0" fontId="10" fillId="0" borderId="5"/>
    <xf numFmtId="0" fontId="14" fillId="0" borderId="0"/>
    <xf numFmtId="0" fontId="15" fillId="0" borderId="0"/>
    <xf numFmtId="0" fontId="11" fillId="0" borderId="6"/>
    <xf numFmtId="0" fontId="12" fillId="0" borderId="7"/>
    <xf numFmtId="0" fontId="12" fillId="0" borderId="7"/>
    <xf numFmtId="0" fontId="15" fillId="0" borderId="0"/>
    <xf numFmtId="0" fontId="15" fillId="0" borderId="0"/>
    <xf numFmtId="0" fontId="14" fillId="0" borderId="0"/>
    <xf numFmtId="43" fontId="1" fillId="0" borderId="0"/>
    <xf numFmtId="164" fontId="42" fillId="0" borderId="0"/>
    <xf numFmtId="167" fontId="42" fillId="0" borderId="0"/>
    <xf numFmtId="167" fontId="42" fillId="0" borderId="0"/>
    <xf numFmtId="43" fontId="42" fillId="0" borderId="0"/>
  </cellStyleXfs>
  <cellXfs count="398">
    <xf numFmtId="0" fontId="0" fillId="0" borderId="0" xfId="0"/>
    <xf numFmtId="0" fontId="16" fillId="0" borderId="0" xfId="0" applyFont="1"/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49" fontId="19" fillId="0" borderId="0" xfId="0" applyNumberFormat="1" applyFont="1" applyAlignment="1">
      <alignment horizontal="left" vertical="center"/>
    </xf>
    <xf numFmtId="0" fontId="17" fillId="0" borderId="0" xfId="0" applyFont="1"/>
    <xf numFmtId="0" fontId="20" fillId="17" borderId="16" xfId="0" applyFont="1" applyFill="1" applyBorder="1" applyAlignment="1">
      <alignment horizontal="center" vertical="center" wrapText="1"/>
    </xf>
    <xf numFmtId="168" fontId="20" fillId="17" borderId="16" xfId="0" applyNumberFormat="1" applyFont="1" applyFill="1" applyBorder="1" applyAlignment="1">
      <alignment horizontal="center" vertical="center" wrapText="1"/>
    </xf>
    <xf numFmtId="0" fontId="20" fillId="17" borderId="17" xfId="0" applyFont="1" applyFill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/>
    </xf>
    <xf numFmtId="3" fontId="21" fillId="0" borderId="19" xfId="0" applyNumberFormat="1" applyFont="1" applyBorder="1" applyAlignment="1">
      <alignment horizontal="center" vertical="center"/>
    </xf>
    <xf numFmtId="41" fontId="21" fillId="0" borderId="20" xfId="0" applyNumberFormat="1" applyFont="1" applyBorder="1" applyAlignment="1">
      <alignment vertical="center" wrapText="1"/>
    </xf>
    <xf numFmtId="41" fontId="21" fillId="0" borderId="21" xfId="0" applyNumberFormat="1" applyFont="1" applyBorder="1" applyAlignment="1">
      <alignment vertical="center" wrapText="1"/>
    </xf>
    <xf numFmtId="0" fontId="21" fillId="0" borderId="22" xfId="0" applyFont="1" applyBorder="1" applyAlignment="1">
      <alignment horizontal="center" vertical="center"/>
    </xf>
    <xf numFmtId="3" fontId="21" fillId="0" borderId="23" xfId="0" applyNumberFormat="1" applyFont="1" applyBorder="1" applyAlignment="1">
      <alignment horizontal="center" vertical="center"/>
    </xf>
    <xf numFmtId="41" fontId="21" fillId="0" borderId="24" xfId="0" applyNumberFormat="1" applyFont="1" applyBorder="1" applyAlignment="1">
      <alignment vertical="center" wrapText="1"/>
    </xf>
    <xf numFmtId="41" fontId="21" fillId="0" borderId="25" xfId="0" applyNumberFormat="1" applyFont="1" applyBorder="1" applyAlignment="1">
      <alignment vertical="center" wrapText="1"/>
    </xf>
    <xf numFmtId="0" fontId="22" fillId="0" borderId="0" xfId="0" applyFont="1"/>
    <xf numFmtId="0" fontId="21" fillId="0" borderId="26" xfId="0" applyFont="1" applyBorder="1" applyAlignment="1">
      <alignment horizontal="center" vertical="center"/>
    </xf>
    <xf numFmtId="3" fontId="21" fillId="0" borderId="27" xfId="0" applyNumberFormat="1" applyFont="1" applyBorder="1" applyAlignment="1">
      <alignment horizontal="center" vertical="center"/>
    </xf>
    <xf numFmtId="41" fontId="21" fillId="0" borderId="28" xfId="0" applyNumberFormat="1" applyFont="1" applyBorder="1" applyAlignment="1">
      <alignment vertical="center" wrapText="1"/>
    </xf>
    <xf numFmtId="41" fontId="21" fillId="0" borderId="29" xfId="0" applyNumberFormat="1" applyFont="1" applyBorder="1" applyAlignment="1">
      <alignment vertical="center" wrapText="1"/>
    </xf>
    <xf numFmtId="0" fontId="23" fillId="17" borderId="30" xfId="0" applyFont="1" applyFill="1" applyBorder="1" applyAlignment="1">
      <alignment horizontal="center" vertical="center" wrapText="1"/>
    </xf>
    <xf numFmtId="0" fontId="23" fillId="17" borderId="31" xfId="0" applyFont="1" applyFill="1" applyBorder="1" applyAlignment="1">
      <alignment vertical="center" wrapText="1"/>
    </xf>
    <xf numFmtId="41" fontId="23" fillId="17" borderId="32" xfId="0" applyNumberFormat="1" applyFont="1" applyFill="1" applyBorder="1" applyAlignment="1">
      <alignment vertical="center" wrapText="1"/>
    </xf>
    <xf numFmtId="41" fontId="23" fillId="17" borderId="33" xfId="0" applyNumberFormat="1" applyFont="1" applyFill="1" applyBorder="1" applyAlignment="1">
      <alignment vertical="center" wrapText="1"/>
    </xf>
    <xf numFmtId="0" fontId="21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5" fillId="0" borderId="0" xfId="0" applyFont="1"/>
    <xf numFmtId="0" fontId="19" fillId="0" borderId="0" xfId="0" applyFont="1" applyAlignment="1">
      <alignment horizontal="center" vertical="center"/>
    </xf>
    <xf numFmtId="0" fontId="26" fillId="0" borderId="0" xfId="0" applyFont="1"/>
    <xf numFmtId="0" fontId="27" fillId="0" borderId="0" xfId="0" applyFont="1"/>
    <xf numFmtId="0" fontId="27" fillId="0" borderId="18" xfId="0" applyFont="1" applyBorder="1" applyAlignment="1">
      <alignment horizontal="center" vertical="center"/>
    </xf>
    <xf numFmtId="3" fontId="27" fillId="0" borderId="19" xfId="0" applyNumberFormat="1" applyFont="1" applyBorder="1" applyAlignment="1">
      <alignment horizontal="center" vertical="center"/>
    </xf>
    <xf numFmtId="43" fontId="27" fillId="0" borderId="20" xfId="0" applyNumberFormat="1" applyFont="1" applyBorder="1" applyAlignment="1">
      <alignment vertical="center" wrapText="1"/>
    </xf>
    <xf numFmtId="43" fontId="27" fillId="0" borderId="21" xfId="0" applyNumberFormat="1" applyFont="1" applyBorder="1" applyAlignment="1">
      <alignment vertical="center" wrapText="1"/>
    </xf>
    <xf numFmtId="0" fontId="27" fillId="0" borderId="22" xfId="0" applyFont="1" applyBorder="1" applyAlignment="1">
      <alignment horizontal="center" vertical="center"/>
    </xf>
    <xf numFmtId="3" fontId="27" fillId="0" borderId="23" xfId="0" applyNumberFormat="1" applyFont="1" applyBorder="1" applyAlignment="1">
      <alignment horizontal="center" vertical="center"/>
    </xf>
    <xf numFmtId="43" fontId="27" fillId="0" borderId="24" xfId="0" applyNumberFormat="1" applyFont="1" applyBorder="1" applyAlignment="1">
      <alignment vertical="center" wrapText="1"/>
    </xf>
    <xf numFmtId="43" fontId="27" fillId="0" borderId="25" xfId="0" applyNumberFormat="1" applyFont="1" applyBorder="1" applyAlignment="1">
      <alignment vertical="center" wrapText="1"/>
    </xf>
    <xf numFmtId="0" fontId="27" fillId="0" borderId="26" xfId="0" applyFont="1" applyBorder="1" applyAlignment="1">
      <alignment horizontal="center" vertical="center"/>
    </xf>
    <xf numFmtId="3" fontId="27" fillId="0" borderId="27" xfId="0" applyNumberFormat="1" applyFont="1" applyBorder="1" applyAlignment="1">
      <alignment horizontal="center" vertical="center"/>
    </xf>
    <xf numFmtId="43" fontId="27" fillId="0" borderId="28" xfId="0" applyNumberFormat="1" applyFont="1" applyBorder="1" applyAlignment="1">
      <alignment vertical="center" wrapText="1"/>
    </xf>
    <xf numFmtId="43" fontId="27" fillId="0" borderId="29" xfId="0" applyNumberFormat="1" applyFont="1" applyBorder="1" applyAlignment="1">
      <alignment vertical="center" wrapText="1"/>
    </xf>
    <xf numFmtId="0" fontId="29" fillId="17" borderId="35" xfId="0" applyFont="1" applyFill="1" applyBorder="1" applyAlignment="1">
      <alignment horizontal="center" vertical="center" wrapText="1"/>
    </xf>
    <xf numFmtId="0" fontId="29" fillId="17" borderId="36" xfId="0" applyFont="1" applyFill="1" applyBorder="1" applyAlignment="1">
      <alignment horizontal="center" vertical="center" wrapText="1"/>
    </xf>
    <xf numFmtId="169" fontId="28" fillId="17" borderId="32" xfId="0" applyNumberFormat="1" applyFont="1" applyFill="1" applyBorder="1" applyAlignment="1">
      <alignment vertical="center" wrapText="1"/>
    </xf>
    <xf numFmtId="167" fontId="28" fillId="17" borderId="32" xfId="0" applyNumberFormat="1" applyFont="1" applyFill="1" applyBorder="1" applyAlignment="1">
      <alignment vertical="center" wrapText="1"/>
    </xf>
    <xf numFmtId="169" fontId="28" fillId="17" borderId="33" xfId="0" applyNumberFormat="1" applyFont="1" applyFill="1" applyBorder="1" applyAlignment="1">
      <alignment vertical="center" wrapText="1"/>
    </xf>
    <xf numFmtId="0" fontId="31" fillId="0" borderId="0" xfId="0" applyFont="1"/>
    <xf numFmtId="0" fontId="31" fillId="0" borderId="38" xfId="0" applyFont="1" applyBorder="1" applyAlignment="1">
      <alignment horizontal="left" vertical="center" wrapText="1"/>
    </xf>
    <xf numFmtId="0" fontId="31" fillId="0" borderId="38" xfId="0" applyFont="1" applyBorder="1" applyAlignment="1">
      <alignment horizontal="justify" vertical="center" wrapText="1"/>
    </xf>
    <xf numFmtId="0" fontId="31" fillId="0" borderId="38" xfId="0" applyFont="1" applyBorder="1" applyAlignment="1">
      <alignment horizontal="center" vertical="center" wrapText="1"/>
    </xf>
    <xf numFmtId="0" fontId="31" fillId="0" borderId="39" xfId="0" applyFont="1" applyBorder="1" applyAlignment="1">
      <alignment horizontal="justify" vertical="center" wrapText="1"/>
    </xf>
    <xf numFmtId="0" fontId="24" fillId="0" borderId="34" xfId="0" applyFont="1" applyBorder="1" applyAlignment="1">
      <alignment vertical="center" wrapText="1"/>
    </xf>
    <xf numFmtId="0" fontId="21" fillId="0" borderId="34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7" fillId="17" borderId="11" xfId="0" applyFont="1" applyFill="1" applyBorder="1" applyAlignment="1">
      <alignment horizontal="center" vertical="center" wrapText="1"/>
    </xf>
    <xf numFmtId="0" fontId="36" fillId="17" borderId="40" xfId="0" applyFont="1" applyFill="1" applyBorder="1" applyAlignment="1">
      <alignment horizontal="center" vertical="center" wrapText="1"/>
    </xf>
    <xf numFmtId="0" fontId="36" fillId="17" borderId="41" xfId="0" applyFont="1" applyFill="1" applyBorder="1" applyAlignment="1">
      <alignment horizontal="center" vertical="center" wrapText="1"/>
    </xf>
    <xf numFmtId="0" fontId="36" fillId="17" borderId="42" xfId="0" applyFont="1" applyFill="1" applyBorder="1" applyAlignment="1">
      <alignment horizontal="center" vertical="center" wrapText="1"/>
    </xf>
    <xf numFmtId="0" fontId="36" fillId="17" borderId="43" xfId="0" applyFont="1" applyFill="1" applyBorder="1" applyAlignment="1">
      <alignment horizontal="center" vertical="center" wrapText="1"/>
    </xf>
    <xf numFmtId="0" fontId="38" fillId="0" borderId="0" xfId="0" applyFont="1"/>
    <xf numFmtId="0" fontId="0" fillId="0" borderId="0" xfId="0" applyAlignment="1">
      <alignment vertical="center"/>
    </xf>
    <xf numFmtId="0" fontId="0" fillId="0" borderId="18" xfId="0" applyBorder="1" applyAlignment="1">
      <alignment horizontal="center" vertical="center"/>
    </xf>
    <xf numFmtId="3" fontId="0" fillId="0" borderId="44" xfId="0" applyNumberFormat="1" applyBorder="1" applyAlignment="1">
      <alignment horizontal="center" vertical="center"/>
    </xf>
    <xf numFmtId="170" fontId="0" fillId="20" borderId="20" xfId="0" applyNumberFormat="1" applyFill="1" applyBorder="1" applyAlignment="1" applyProtection="1">
      <alignment vertical="center" wrapText="1"/>
      <protection locked="0"/>
    </xf>
    <xf numFmtId="164" fontId="0" fillId="21" borderId="20" xfId="0" applyNumberFormat="1" applyFill="1" applyBorder="1" applyAlignment="1" applyProtection="1">
      <alignment vertical="center"/>
      <protection locked="0"/>
    </xf>
    <xf numFmtId="164" fontId="0" fillId="20" borderId="21" xfId="0" applyNumberFormat="1" applyFill="1" applyBorder="1" applyAlignment="1" applyProtection="1">
      <alignment vertical="center" wrapText="1"/>
      <protection locked="0"/>
    </xf>
    <xf numFmtId="43" fontId="21" fillId="18" borderId="38" xfId="0" applyNumberFormat="1" applyFont="1" applyFill="1" applyBorder="1" applyAlignment="1">
      <alignment vertical="center" wrapText="1"/>
    </xf>
    <xf numFmtId="43" fontId="0" fillId="18" borderId="38" xfId="0" applyNumberFormat="1" applyFill="1" applyBorder="1" applyAlignment="1">
      <alignment vertical="center"/>
    </xf>
    <xf numFmtId="0" fontId="0" fillId="0" borderId="22" xfId="0" applyBorder="1" applyAlignment="1">
      <alignment horizontal="center" vertical="center"/>
    </xf>
    <xf numFmtId="3" fontId="0" fillId="0" borderId="45" xfId="0" applyNumberFormat="1" applyBorder="1" applyAlignment="1">
      <alignment horizontal="center" vertical="center"/>
    </xf>
    <xf numFmtId="170" fontId="0" fillId="20" borderId="24" xfId="0" applyNumberFormat="1" applyFill="1" applyBorder="1" applyAlignment="1" applyProtection="1">
      <alignment vertical="center" wrapText="1"/>
      <protection locked="0"/>
    </xf>
    <xf numFmtId="164" fontId="0" fillId="21" borderId="24" xfId="0" applyNumberFormat="1" applyFill="1" applyBorder="1" applyAlignment="1" applyProtection="1">
      <alignment vertical="center"/>
      <protection locked="0"/>
    </xf>
    <xf numFmtId="164" fontId="0" fillId="20" borderId="25" xfId="0" applyNumberFormat="1" applyFill="1" applyBorder="1" applyAlignment="1" applyProtection="1">
      <alignment vertical="center" wrapText="1"/>
      <protection locked="0"/>
    </xf>
    <xf numFmtId="0" fontId="0" fillId="0" borderId="46" xfId="0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170" fontId="0" fillId="20" borderId="28" xfId="0" applyNumberFormat="1" applyFill="1" applyBorder="1" applyAlignment="1" applyProtection="1">
      <alignment vertical="center" wrapText="1"/>
      <protection locked="0"/>
    </xf>
    <xf numFmtId="164" fontId="0" fillId="21" borderId="28" xfId="0" applyNumberFormat="1" applyFill="1" applyBorder="1" applyAlignment="1" applyProtection="1">
      <alignment vertical="center"/>
      <protection locked="0"/>
    </xf>
    <xf numFmtId="164" fontId="0" fillId="20" borderId="29" xfId="0" applyNumberFormat="1" applyFill="1" applyBorder="1" applyAlignment="1" applyProtection="1">
      <alignment vertical="center" wrapText="1"/>
      <protection locked="0"/>
    </xf>
    <xf numFmtId="0" fontId="36" fillId="19" borderId="31" xfId="0" applyFont="1" applyFill="1" applyBorder="1" applyAlignment="1">
      <alignment horizontal="center" vertical="center"/>
    </xf>
    <xf numFmtId="3" fontId="36" fillId="19" borderId="32" xfId="0" applyNumberFormat="1" applyFont="1" applyFill="1" applyBorder="1" applyAlignment="1">
      <alignment horizontal="center" vertical="center"/>
    </xf>
    <xf numFmtId="170" fontId="36" fillId="19" borderId="32" xfId="0" applyNumberFormat="1" applyFont="1" applyFill="1" applyBorder="1" applyAlignment="1" applyProtection="1">
      <alignment vertical="center" wrapText="1"/>
      <protection locked="0"/>
    </xf>
    <xf numFmtId="164" fontId="36" fillId="19" borderId="32" xfId="0" applyNumberFormat="1" applyFont="1" applyFill="1" applyBorder="1" applyAlignment="1" applyProtection="1">
      <alignment vertical="center" wrapText="1"/>
      <protection locked="0"/>
    </xf>
    <xf numFmtId="164" fontId="36" fillId="19" borderId="33" xfId="0" applyNumberFormat="1" applyFont="1" applyFill="1" applyBorder="1" applyAlignment="1" applyProtection="1">
      <alignment vertical="center" wrapText="1"/>
      <protection locked="0"/>
    </xf>
    <xf numFmtId="43" fontId="39" fillId="18" borderId="38" xfId="0" applyNumberFormat="1" applyFont="1" applyFill="1" applyBorder="1" applyAlignment="1" applyProtection="1">
      <alignment vertical="center" wrapText="1"/>
      <protection locked="0"/>
    </xf>
    <xf numFmtId="43" fontId="0" fillId="0" borderId="0" xfId="0" applyNumberFormat="1"/>
    <xf numFmtId="0" fontId="0" fillId="0" borderId="0" xfId="0"/>
    <xf numFmtId="0" fontId="17" fillId="0" borderId="0" xfId="0" applyFont="1" applyAlignment="1">
      <alignment vertical="center"/>
    </xf>
    <xf numFmtId="49" fontId="19" fillId="0" borderId="48" xfId="0" applyNumberFormat="1" applyFont="1" applyBorder="1" applyAlignment="1">
      <alignment horizontal="center" vertical="center"/>
    </xf>
    <xf numFmtId="49" fontId="19" fillId="0" borderId="49" xfId="0" applyNumberFormat="1" applyFont="1" applyBorder="1" applyAlignment="1">
      <alignment horizontal="left" vertical="center"/>
    </xf>
    <xf numFmtId="49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 applyProtection="1">
      <alignment horizontal="center" vertical="center" wrapText="1"/>
      <protection locked="0"/>
    </xf>
    <xf numFmtId="164" fontId="21" fillId="0" borderId="50" xfId="0" applyNumberFormat="1" applyFont="1" applyBorder="1" applyAlignment="1">
      <alignment horizontal="center" vertical="center" wrapText="1"/>
    </xf>
    <xf numFmtId="168" fontId="21" fillId="0" borderId="39" xfId="0" applyNumberFormat="1" applyFont="1" applyBorder="1" applyAlignment="1">
      <alignment horizontal="center" vertical="center" wrapText="1"/>
    </xf>
    <xf numFmtId="0" fontId="20" fillId="17" borderId="32" xfId="0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169" fontId="23" fillId="17" borderId="33" xfId="0" applyNumberFormat="1" applyFont="1" applyFill="1" applyBorder="1" applyAlignment="1">
      <alignment horizontal="center" vertical="center" wrapText="1"/>
    </xf>
    <xf numFmtId="4" fontId="21" fillId="0" borderId="38" xfId="0" applyNumberFormat="1" applyFont="1" applyBorder="1" applyAlignment="1">
      <alignment horizontal="center" vertical="center" wrapText="1"/>
    </xf>
    <xf numFmtId="49" fontId="21" fillId="0" borderId="39" xfId="0" applyNumberFormat="1" applyFont="1" applyBorder="1" applyAlignment="1">
      <alignment vertical="center"/>
    </xf>
    <xf numFmtId="49" fontId="21" fillId="0" borderId="30" xfId="0" applyNumberFormat="1" applyFont="1" applyBorder="1" applyAlignment="1">
      <alignment vertical="center"/>
    </xf>
    <xf numFmtId="0" fontId="24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49" fontId="19" fillId="0" borderId="49" xfId="0" applyNumberFormat="1" applyFont="1" applyBorder="1" applyAlignment="1">
      <alignment horizontal="center" vertical="center"/>
    </xf>
    <xf numFmtId="170" fontId="21" fillId="0" borderId="50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49" fontId="19" fillId="0" borderId="48" xfId="0" applyNumberFormat="1" applyFont="1" applyBorder="1" applyAlignment="1">
      <alignment horizontal="center" vertical="center"/>
    </xf>
    <xf numFmtId="49" fontId="19" fillId="0" borderId="49" xfId="0" applyNumberFormat="1" applyFont="1" applyBorder="1" applyAlignment="1">
      <alignment horizontal="center" vertical="center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17" borderId="16" xfId="0" applyFont="1" applyFill="1" applyBorder="1" applyAlignment="1">
      <alignment horizontal="center" vertical="center" wrapText="1"/>
    </xf>
    <xf numFmtId="0" fontId="20" fillId="17" borderId="17" xfId="0" applyFont="1" applyFill="1" applyBorder="1" applyAlignment="1">
      <alignment horizontal="center" vertical="center" wrapText="1"/>
    </xf>
    <xf numFmtId="49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4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8" fontId="21" fillId="0" borderId="39" xfId="0" applyNumberFormat="1" applyFont="1" applyBorder="1" applyAlignment="1">
      <alignment horizontal="center" vertical="center" wrapText="1"/>
    </xf>
    <xf numFmtId="0" fontId="20" fillId="17" borderId="32" xfId="0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169" fontId="23" fillId="17" borderId="33" xfId="0" applyNumberFormat="1" applyFont="1" applyFill="1" applyBorder="1" applyAlignment="1">
      <alignment horizontal="center" vertical="center" wrapText="1"/>
    </xf>
    <xf numFmtId="4" fontId="21" fillId="0" borderId="38" xfId="0" applyNumberFormat="1" applyFont="1" applyBorder="1" applyAlignment="1">
      <alignment horizontal="center" vertical="center" wrapText="1"/>
    </xf>
    <xf numFmtId="49" fontId="21" fillId="0" borderId="39" xfId="0" applyNumberFormat="1" applyFont="1" applyBorder="1" applyAlignment="1">
      <alignment vertical="center"/>
    </xf>
    <xf numFmtId="49" fontId="21" fillId="0" borderId="30" xfId="0" applyNumberFormat="1" applyFont="1" applyBorder="1" applyAlignment="1">
      <alignment vertical="center"/>
    </xf>
    <xf numFmtId="0" fontId="24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49" fontId="19" fillId="0" borderId="48" xfId="0" applyNumberFormat="1" applyFont="1" applyBorder="1" applyAlignment="1">
      <alignment horizontal="center" vertical="center"/>
    </xf>
    <xf numFmtId="49" fontId="19" fillId="0" borderId="49" xfId="0" applyNumberFormat="1" applyFont="1" applyBorder="1" applyAlignment="1">
      <alignment horizontal="center" vertical="center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17" borderId="16" xfId="0" applyFont="1" applyFill="1" applyBorder="1" applyAlignment="1">
      <alignment horizontal="center" vertical="center" wrapText="1"/>
    </xf>
    <xf numFmtId="0" fontId="20" fillId="17" borderId="17" xfId="0" applyFont="1" applyFill="1" applyBorder="1" applyAlignment="1">
      <alignment horizontal="center" vertical="center" wrapText="1"/>
    </xf>
    <xf numFmtId="49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4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8" fontId="21" fillId="0" borderId="39" xfId="0" applyNumberFormat="1" applyFont="1" applyBorder="1" applyAlignment="1">
      <alignment horizontal="center" vertical="center" wrapText="1"/>
    </xf>
    <xf numFmtId="0" fontId="20" fillId="17" borderId="32" xfId="0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169" fontId="23" fillId="17" borderId="33" xfId="0" applyNumberFormat="1" applyFont="1" applyFill="1" applyBorder="1" applyAlignment="1">
      <alignment horizontal="center" vertical="center" wrapText="1"/>
    </xf>
    <xf numFmtId="4" fontId="21" fillId="0" borderId="38" xfId="0" applyNumberFormat="1" applyFont="1" applyBorder="1" applyAlignment="1">
      <alignment horizontal="center" vertical="center" wrapText="1"/>
    </xf>
    <xf numFmtId="49" fontId="21" fillId="0" borderId="39" xfId="0" applyNumberFormat="1" applyFont="1" applyBorder="1" applyAlignment="1">
      <alignment vertical="center"/>
    </xf>
    <xf numFmtId="49" fontId="21" fillId="0" borderId="30" xfId="0" applyNumberFormat="1" applyFont="1" applyBorder="1" applyAlignment="1">
      <alignment vertical="center"/>
    </xf>
    <xf numFmtId="0" fontId="24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49" fontId="19" fillId="0" borderId="48" xfId="0" applyNumberFormat="1" applyFont="1" applyBorder="1" applyAlignment="1">
      <alignment horizontal="center" vertical="center"/>
    </xf>
    <xf numFmtId="49" fontId="19" fillId="0" borderId="49" xfId="0" applyNumberFormat="1" applyFont="1" applyBorder="1" applyAlignment="1">
      <alignment horizontal="center" vertical="center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17" borderId="16" xfId="0" applyFont="1" applyFill="1" applyBorder="1" applyAlignment="1">
      <alignment horizontal="center" vertical="center" wrapText="1"/>
    </xf>
    <xf numFmtId="0" fontId="20" fillId="17" borderId="17" xfId="0" applyFont="1" applyFill="1" applyBorder="1" applyAlignment="1">
      <alignment horizontal="center" vertical="center" wrapText="1"/>
    </xf>
    <xf numFmtId="49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4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8" fontId="21" fillId="0" borderId="39" xfId="0" applyNumberFormat="1" applyFont="1" applyBorder="1" applyAlignment="1">
      <alignment horizontal="center" vertical="center" wrapText="1"/>
    </xf>
    <xf numFmtId="0" fontId="20" fillId="17" borderId="32" xfId="0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169" fontId="23" fillId="17" borderId="33" xfId="0" applyNumberFormat="1" applyFont="1" applyFill="1" applyBorder="1" applyAlignment="1">
      <alignment horizontal="center" vertical="center" wrapText="1"/>
    </xf>
    <xf numFmtId="4" fontId="21" fillId="0" borderId="38" xfId="0" applyNumberFormat="1" applyFont="1" applyBorder="1" applyAlignment="1">
      <alignment horizontal="center" vertical="center" wrapText="1"/>
    </xf>
    <xf numFmtId="49" fontId="21" fillId="0" borderId="39" xfId="0" applyNumberFormat="1" applyFont="1" applyBorder="1" applyAlignment="1">
      <alignment vertical="center"/>
    </xf>
    <xf numFmtId="49" fontId="21" fillId="0" borderId="30" xfId="0" applyNumberFormat="1" applyFont="1" applyBorder="1" applyAlignment="1">
      <alignment vertical="center"/>
    </xf>
    <xf numFmtId="0" fontId="24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49" fontId="19" fillId="0" borderId="48" xfId="0" applyNumberFormat="1" applyFont="1" applyBorder="1" applyAlignment="1">
      <alignment horizontal="center" vertical="center"/>
    </xf>
    <xf numFmtId="49" fontId="19" fillId="0" borderId="49" xfId="0" applyNumberFormat="1" applyFont="1" applyBorder="1" applyAlignment="1">
      <alignment horizontal="center" vertical="center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17" borderId="16" xfId="0" applyFont="1" applyFill="1" applyBorder="1" applyAlignment="1">
      <alignment horizontal="center" vertical="center" wrapText="1"/>
    </xf>
    <xf numFmtId="0" fontId="20" fillId="17" borderId="17" xfId="0" applyFont="1" applyFill="1" applyBorder="1" applyAlignment="1">
      <alignment horizontal="center" vertical="center" wrapText="1"/>
    </xf>
    <xf numFmtId="49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4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8" fontId="21" fillId="0" borderId="39" xfId="0" applyNumberFormat="1" applyFont="1" applyBorder="1" applyAlignment="1">
      <alignment horizontal="center" vertical="center" wrapText="1"/>
    </xf>
    <xf numFmtId="0" fontId="20" fillId="17" borderId="32" xfId="0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169" fontId="23" fillId="17" borderId="33" xfId="0" applyNumberFormat="1" applyFont="1" applyFill="1" applyBorder="1" applyAlignment="1">
      <alignment horizontal="center" vertical="center" wrapText="1"/>
    </xf>
    <xf numFmtId="4" fontId="21" fillId="0" borderId="38" xfId="0" applyNumberFormat="1" applyFont="1" applyBorder="1" applyAlignment="1">
      <alignment horizontal="center" vertical="center" wrapText="1"/>
    </xf>
    <xf numFmtId="49" fontId="21" fillId="0" borderId="39" xfId="0" applyNumberFormat="1" applyFont="1" applyBorder="1" applyAlignment="1">
      <alignment vertical="center"/>
    </xf>
    <xf numFmtId="49" fontId="21" fillId="0" borderId="30" xfId="0" applyNumberFormat="1" applyFont="1" applyBorder="1" applyAlignment="1">
      <alignment vertical="center"/>
    </xf>
    <xf numFmtId="0" fontId="24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49" fontId="19" fillId="0" borderId="48" xfId="0" applyNumberFormat="1" applyFont="1" applyBorder="1" applyAlignment="1">
      <alignment horizontal="center" vertical="center"/>
    </xf>
    <xf numFmtId="49" fontId="19" fillId="0" borderId="49" xfId="0" applyNumberFormat="1" applyFont="1" applyBorder="1" applyAlignment="1">
      <alignment horizontal="center" vertical="center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17" borderId="16" xfId="0" applyFont="1" applyFill="1" applyBorder="1" applyAlignment="1">
      <alignment horizontal="center" vertical="center" wrapText="1"/>
    </xf>
    <xf numFmtId="0" fontId="20" fillId="17" borderId="17" xfId="0" applyFont="1" applyFill="1" applyBorder="1" applyAlignment="1">
      <alignment horizontal="center" vertical="center" wrapText="1"/>
    </xf>
    <xf numFmtId="49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4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8" fontId="21" fillId="0" borderId="39" xfId="0" applyNumberFormat="1" applyFont="1" applyBorder="1" applyAlignment="1">
      <alignment horizontal="center" vertical="center" wrapText="1"/>
    </xf>
    <xf numFmtId="0" fontId="20" fillId="17" borderId="32" xfId="0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169" fontId="23" fillId="17" borderId="33" xfId="0" applyNumberFormat="1" applyFont="1" applyFill="1" applyBorder="1" applyAlignment="1">
      <alignment horizontal="center" vertical="center" wrapText="1"/>
    </xf>
    <xf numFmtId="4" fontId="21" fillId="0" borderId="38" xfId="0" applyNumberFormat="1" applyFont="1" applyBorder="1" applyAlignment="1">
      <alignment horizontal="center" vertical="center" wrapText="1"/>
    </xf>
    <xf numFmtId="49" fontId="21" fillId="0" borderId="39" xfId="0" applyNumberFormat="1" applyFont="1" applyBorder="1" applyAlignment="1">
      <alignment vertical="center"/>
    </xf>
    <xf numFmtId="49" fontId="21" fillId="0" borderId="30" xfId="0" applyNumberFormat="1" applyFont="1" applyBorder="1" applyAlignment="1">
      <alignment vertical="center"/>
    </xf>
    <xf numFmtId="0" fontId="24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49" fontId="19" fillId="0" borderId="48" xfId="0" applyNumberFormat="1" applyFont="1" applyBorder="1" applyAlignment="1">
      <alignment horizontal="center" vertical="center"/>
    </xf>
    <xf numFmtId="49" fontId="19" fillId="0" borderId="49" xfId="0" applyNumberFormat="1" applyFont="1" applyBorder="1" applyAlignment="1">
      <alignment horizontal="center" vertical="center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17" borderId="16" xfId="0" applyFont="1" applyFill="1" applyBorder="1" applyAlignment="1">
      <alignment horizontal="center" vertical="center" wrapText="1"/>
    </xf>
    <xf numFmtId="0" fontId="20" fillId="17" borderId="17" xfId="0" applyFont="1" applyFill="1" applyBorder="1" applyAlignment="1">
      <alignment horizontal="center" vertical="center" wrapText="1"/>
    </xf>
    <xf numFmtId="49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4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8" fontId="21" fillId="0" borderId="39" xfId="0" applyNumberFormat="1" applyFont="1" applyBorder="1" applyAlignment="1">
      <alignment horizontal="center" vertical="center" wrapText="1"/>
    </xf>
    <xf numFmtId="0" fontId="20" fillId="17" borderId="32" xfId="0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169" fontId="23" fillId="17" borderId="33" xfId="0" applyNumberFormat="1" applyFont="1" applyFill="1" applyBorder="1" applyAlignment="1">
      <alignment horizontal="center" vertical="center" wrapText="1"/>
    </xf>
    <xf numFmtId="4" fontId="21" fillId="0" borderId="38" xfId="0" applyNumberFormat="1" applyFont="1" applyBorder="1" applyAlignment="1">
      <alignment horizontal="center" vertical="center" wrapText="1"/>
    </xf>
    <xf numFmtId="49" fontId="21" fillId="0" borderId="39" xfId="0" applyNumberFormat="1" applyFont="1" applyBorder="1" applyAlignment="1">
      <alignment vertical="center"/>
    </xf>
    <xf numFmtId="49" fontId="21" fillId="0" borderId="30" xfId="0" applyNumberFormat="1" applyFont="1" applyBorder="1" applyAlignment="1">
      <alignment vertical="center"/>
    </xf>
    <xf numFmtId="0" fontId="24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49" fontId="19" fillId="0" borderId="48" xfId="0" applyNumberFormat="1" applyFont="1" applyBorder="1" applyAlignment="1">
      <alignment horizontal="center" vertical="center"/>
    </xf>
    <xf numFmtId="49" fontId="19" fillId="0" borderId="49" xfId="0" applyNumberFormat="1" applyFont="1" applyBorder="1" applyAlignment="1">
      <alignment horizontal="center" vertical="center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17" borderId="16" xfId="0" applyFont="1" applyFill="1" applyBorder="1" applyAlignment="1">
      <alignment horizontal="center" vertical="center" wrapText="1"/>
    </xf>
    <xf numFmtId="0" fontId="20" fillId="17" borderId="17" xfId="0" applyFont="1" applyFill="1" applyBorder="1" applyAlignment="1">
      <alignment horizontal="center" vertical="center" wrapText="1"/>
    </xf>
    <xf numFmtId="49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4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8" fontId="21" fillId="0" borderId="39" xfId="0" applyNumberFormat="1" applyFont="1" applyBorder="1" applyAlignment="1">
      <alignment horizontal="center" vertical="center" wrapText="1"/>
    </xf>
    <xf numFmtId="0" fontId="20" fillId="17" borderId="32" xfId="0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169" fontId="23" fillId="17" borderId="33" xfId="0" applyNumberFormat="1" applyFont="1" applyFill="1" applyBorder="1" applyAlignment="1">
      <alignment horizontal="center" vertical="center" wrapText="1"/>
    </xf>
    <xf numFmtId="4" fontId="21" fillId="0" borderId="38" xfId="0" applyNumberFormat="1" applyFont="1" applyBorder="1" applyAlignment="1">
      <alignment horizontal="center" vertical="center" wrapText="1"/>
    </xf>
    <xf numFmtId="49" fontId="21" fillId="0" borderId="39" xfId="0" applyNumberFormat="1" applyFont="1" applyBorder="1" applyAlignment="1">
      <alignment vertical="center"/>
    </xf>
    <xf numFmtId="49" fontId="21" fillId="0" borderId="30" xfId="0" applyNumberFormat="1" applyFont="1" applyBorder="1" applyAlignment="1">
      <alignment vertical="center"/>
    </xf>
    <xf numFmtId="0" fontId="24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49" fontId="19" fillId="0" borderId="48" xfId="0" applyNumberFormat="1" applyFont="1" applyBorder="1" applyAlignment="1">
      <alignment horizontal="center" vertical="center"/>
    </xf>
    <xf numFmtId="49" fontId="19" fillId="0" borderId="49" xfId="0" applyNumberFormat="1" applyFont="1" applyBorder="1" applyAlignment="1">
      <alignment horizontal="center" vertical="center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17" borderId="16" xfId="0" applyFont="1" applyFill="1" applyBorder="1" applyAlignment="1">
      <alignment horizontal="center" vertical="center" wrapText="1"/>
    </xf>
    <xf numFmtId="0" fontId="20" fillId="17" borderId="17" xfId="0" applyFont="1" applyFill="1" applyBorder="1" applyAlignment="1">
      <alignment horizontal="center" vertical="center" wrapText="1"/>
    </xf>
    <xf numFmtId="49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4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8" fontId="21" fillId="0" borderId="39" xfId="0" applyNumberFormat="1" applyFont="1" applyBorder="1" applyAlignment="1">
      <alignment horizontal="center" vertical="center" wrapText="1"/>
    </xf>
    <xf numFmtId="0" fontId="20" fillId="17" borderId="32" xfId="0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169" fontId="23" fillId="17" borderId="33" xfId="0" applyNumberFormat="1" applyFont="1" applyFill="1" applyBorder="1" applyAlignment="1">
      <alignment horizontal="center" vertical="center" wrapText="1"/>
    </xf>
    <xf numFmtId="4" fontId="21" fillId="0" borderId="38" xfId="0" applyNumberFormat="1" applyFont="1" applyBorder="1" applyAlignment="1">
      <alignment horizontal="center" vertical="center" wrapText="1"/>
    </xf>
    <xf numFmtId="49" fontId="21" fillId="0" borderId="39" xfId="0" applyNumberFormat="1" applyFont="1" applyBorder="1" applyAlignment="1">
      <alignment vertical="center"/>
    </xf>
    <xf numFmtId="49" fontId="21" fillId="0" borderId="30" xfId="0" applyNumberFormat="1" applyFont="1" applyBorder="1" applyAlignment="1">
      <alignment vertical="center"/>
    </xf>
    <xf numFmtId="0" fontId="24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0" fillId="17" borderId="13" xfId="0" applyFont="1" applyFill="1" applyBorder="1" applyAlignment="1">
      <alignment horizontal="center" vertical="center" wrapText="1"/>
    </xf>
    <xf numFmtId="0" fontId="20" fillId="17" borderId="1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/>
    </xf>
    <xf numFmtId="0" fontId="17" fillId="0" borderId="8" xfId="0" applyFont="1" applyBorder="1" applyAlignment="1">
      <alignment horizontal="center"/>
    </xf>
    <xf numFmtId="0" fontId="20" fillId="17" borderId="9" xfId="0" applyFont="1" applyFill="1" applyBorder="1" applyAlignment="1">
      <alignment horizontal="center" vertical="center" wrapText="1"/>
    </xf>
    <xf numFmtId="0" fontId="20" fillId="17" borderId="10" xfId="0" applyFont="1" applyFill="1" applyBorder="1" applyAlignment="1">
      <alignment horizontal="center" vertical="center" wrapText="1"/>
    </xf>
    <xf numFmtId="0" fontId="20" fillId="17" borderId="11" xfId="0" applyFont="1" applyFill="1" applyBorder="1" applyAlignment="1">
      <alignment horizontal="center" vertical="center" wrapText="1"/>
    </xf>
    <xf numFmtId="0" fontId="20" fillId="17" borderId="12" xfId="0" applyFont="1" applyFill="1" applyBorder="1" applyAlignment="1">
      <alignment horizontal="center" vertical="center" wrapText="1"/>
    </xf>
    <xf numFmtId="0" fontId="20" fillId="17" borderId="15" xfId="0" applyFont="1" applyFill="1" applyBorder="1" applyAlignment="1">
      <alignment horizontal="center" vertical="center" wrapText="1"/>
    </xf>
    <xf numFmtId="0" fontId="20" fillId="17" borderId="16" xfId="0" applyFont="1" applyFill="1" applyBorder="1" applyAlignment="1">
      <alignment horizontal="center" vertical="center" wrapText="1"/>
    </xf>
    <xf numFmtId="0" fontId="32" fillId="19" borderId="15" xfId="0" applyFont="1" applyFill="1" applyBorder="1" applyAlignment="1">
      <alignment horizontal="center" vertical="center"/>
    </xf>
    <xf numFmtId="0" fontId="32" fillId="19" borderId="37" xfId="0" applyFont="1" applyFill="1" applyBorder="1" applyAlignment="1">
      <alignment horizontal="center" vertical="center"/>
    </xf>
    <xf numFmtId="0" fontId="28" fillId="17" borderId="9" xfId="0" applyFont="1" applyFill="1" applyBorder="1" applyAlignment="1">
      <alignment horizontal="center" vertical="center" wrapText="1"/>
    </xf>
    <xf numFmtId="0" fontId="28" fillId="17" borderId="10" xfId="0" applyFont="1" applyFill="1" applyBorder="1" applyAlignment="1">
      <alignment horizontal="center" vertical="center" wrapText="1"/>
    </xf>
    <xf numFmtId="0" fontId="28" fillId="17" borderId="11" xfId="0" applyFont="1" applyFill="1" applyBorder="1" applyAlignment="1">
      <alignment horizontal="center" vertical="center" wrapText="1"/>
    </xf>
    <xf numFmtId="0" fontId="28" fillId="17" borderId="12" xfId="0" applyFont="1" applyFill="1" applyBorder="1" applyAlignment="1">
      <alignment horizontal="center" vertical="center" wrapText="1"/>
    </xf>
    <xf numFmtId="0" fontId="28" fillId="17" borderId="15" xfId="0" applyFont="1" applyFill="1" applyBorder="1" applyAlignment="1">
      <alignment horizontal="center" vertical="center" wrapText="1"/>
    </xf>
    <xf numFmtId="0" fontId="28" fillId="17" borderId="13" xfId="0" applyFont="1" applyFill="1" applyBorder="1" applyAlignment="1">
      <alignment horizontal="center" vertical="center" wrapText="1"/>
    </xf>
    <xf numFmtId="0" fontId="28" fillId="17" borderId="16" xfId="0" applyFont="1" applyFill="1" applyBorder="1" applyAlignment="1">
      <alignment horizontal="center" vertical="center" wrapText="1"/>
    </xf>
    <xf numFmtId="0" fontId="28" fillId="17" borderId="14" xfId="0" applyFont="1" applyFill="1" applyBorder="1" applyAlignment="1">
      <alignment horizontal="center" vertical="center" wrapText="1"/>
    </xf>
    <xf numFmtId="0" fontId="28" fillId="17" borderId="17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36" fillId="17" borderId="12" xfId="0" applyFont="1" applyFill="1" applyBorder="1" applyAlignment="1">
      <alignment horizontal="center" vertical="center" wrapText="1"/>
    </xf>
    <xf numFmtId="0" fontId="36" fillId="17" borderId="15" xfId="0" applyFont="1" applyFill="1" applyBorder="1" applyAlignment="1">
      <alignment horizontal="center" vertical="center" wrapText="1"/>
    </xf>
    <xf numFmtId="0" fontId="36" fillId="17" borderId="13" xfId="0" applyFont="1" applyFill="1" applyBorder="1" applyAlignment="1">
      <alignment horizontal="center" vertical="center" wrapText="1"/>
    </xf>
    <xf numFmtId="0" fontId="36" fillId="17" borderId="16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6" fillId="0" borderId="0" xfId="0" applyFont="1" applyAlignment="1">
      <alignment horizontal="center" vertical="center"/>
    </xf>
    <xf numFmtId="0" fontId="36" fillId="17" borderId="9" xfId="0" applyFont="1" applyFill="1" applyBorder="1" applyAlignment="1">
      <alignment horizontal="center" vertical="center" wrapText="1"/>
    </xf>
    <xf numFmtId="0" fontId="36" fillId="17" borderId="10" xfId="0" applyFont="1" applyFill="1" applyBorder="1" applyAlignment="1">
      <alignment horizontal="center" vertical="center" wrapText="1"/>
    </xf>
    <xf numFmtId="49" fontId="21" fillId="0" borderId="30" xfId="0" applyNumberFormat="1" applyFont="1" applyBorder="1" applyAlignment="1">
      <alignment horizontal="justify" vertical="center" wrapText="1"/>
    </xf>
    <xf numFmtId="49" fontId="21" fillId="0" borderId="50" xfId="0" applyNumberFormat="1" applyFont="1" applyBorder="1" applyAlignment="1">
      <alignment horizontal="justify" vertical="center" wrapText="1"/>
    </xf>
    <xf numFmtId="0" fontId="21" fillId="0" borderId="0" xfId="0" applyFont="1" applyAlignment="1">
      <alignment horizontal="justify" vertical="center" wrapText="1"/>
    </xf>
    <xf numFmtId="0" fontId="20" fillId="17" borderId="31" xfId="0" applyFont="1" applyFill="1" applyBorder="1" applyAlignment="1">
      <alignment horizontal="center" vertical="center" wrapText="1"/>
    </xf>
    <xf numFmtId="0" fontId="20" fillId="17" borderId="32" xfId="0" applyFont="1" applyFill="1" applyBorder="1" applyAlignment="1">
      <alignment horizontal="center" vertical="center" wrapText="1"/>
    </xf>
    <xf numFmtId="0" fontId="24" fillId="0" borderId="34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wrapText="1"/>
    </xf>
    <xf numFmtId="0" fontId="23" fillId="17" borderId="31" xfId="0" applyFont="1" applyFill="1" applyBorder="1" applyAlignment="1">
      <alignment horizontal="center" vertical="center" wrapText="1"/>
    </xf>
    <xf numFmtId="0" fontId="23" fillId="17" borderId="32" xfId="0" applyFont="1" applyFill="1" applyBorder="1" applyAlignment="1">
      <alignment horizontal="center" vertical="center" wrapText="1"/>
    </xf>
    <xf numFmtId="0" fontId="23" fillId="17" borderId="33" xfId="0" applyFont="1" applyFill="1" applyBorder="1" applyAlignment="1">
      <alignment horizontal="center" vertical="center" wrapText="1"/>
    </xf>
  </cellXfs>
  <cellStyles count="75">
    <cellStyle name="Normal" xfId="0" builtinId="0" customBuiltin="1"/>
    <cellStyle name="Normal 10" xfId="8"/>
    <cellStyle name="Normal 11" xfId="65"/>
    <cellStyle name="Normal 12" xfId="61"/>
    <cellStyle name="Normal 13" xfId="66"/>
    <cellStyle name="Normal 14" xfId="36"/>
    <cellStyle name="Normal 15" xfId="54"/>
    <cellStyle name="Normal 16" xfId="9"/>
    <cellStyle name="Normal 17" xfId="18"/>
    <cellStyle name="Normal 18" xfId="20"/>
    <cellStyle name="Normal 19" xfId="21"/>
    <cellStyle name="Normal 2" xfId="68"/>
    <cellStyle name="Normal 20" xfId="12"/>
    <cellStyle name="Normal 21" xfId="73"/>
    <cellStyle name="Normal 22" xfId="40"/>
    <cellStyle name="Normal 23" xfId="41"/>
    <cellStyle name="Normal 24" xfId="60"/>
    <cellStyle name="Normal 25" xfId="51"/>
    <cellStyle name="Normal 26" xfId="6"/>
    <cellStyle name="Normal 27" xfId="1"/>
    <cellStyle name="Normal 28" xfId="52"/>
    <cellStyle name="Normal 29" xfId="67"/>
    <cellStyle name="Normal 3" xfId="25"/>
    <cellStyle name="Normal 30" xfId="55"/>
    <cellStyle name="Normal 31" xfId="2"/>
    <cellStyle name="Normal 32" xfId="56"/>
    <cellStyle name="Normal 33" xfId="24"/>
    <cellStyle name="Normal 34" xfId="53"/>
    <cellStyle name="Normal 35" xfId="3"/>
    <cellStyle name="Normal 36" xfId="42"/>
    <cellStyle name="Normal 37" xfId="28"/>
    <cellStyle name="Normal 38" xfId="70"/>
    <cellStyle name="Normal 39" xfId="4"/>
    <cellStyle name="Normal 4" xfId="29"/>
    <cellStyle name="Normal 40" xfId="32"/>
    <cellStyle name="Normal 41" xfId="30"/>
    <cellStyle name="Normal 42" xfId="47"/>
    <cellStyle name="Normal 43" xfId="69"/>
    <cellStyle name="Normal 44" xfId="19"/>
    <cellStyle name="Normal 45" xfId="38"/>
    <cellStyle name="Normal 46" xfId="33"/>
    <cellStyle name="Normal 47" xfId="71"/>
    <cellStyle name="Normal 48" xfId="72"/>
    <cellStyle name="Normal 49" xfId="64"/>
    <cellStyle name="Normal 5" xfId="15"/>
    <cellStyle name="Normal 50" xfId="45"/>
    <cellStyle name="Normal 51" xfId="57"/>
    <cellStyle name="Normal 52" xfId="22"/>
    <cellStyle name="Normal 53" xfId="23"/>
    <cellStyle name="Normal 54" xfId="74"/>
    <cellStyle name="Normal 55" xfId="63"/>
    <cellStyle name="Normal 56" xfId="10"/>
    <cellStyle name="Normal 57" xfId="7"/>
    <cellStyle name="Normal 58" xfId="34"/>
    <cellStyle name="Normal 59" xfId="14"/>
    <cellStyle name="Normal 6" xfId="31"/>
    <cellStyle name="Normal 60" xfId="27"/>
    <cellStyle name="Normal 61" xfId="35"/>
    <cellStyle name="Normal 62" xfId="39"/>
    <cellStyle name="Normal 63" xfId="62"/>
    <cellStyle name="Normal 64" xfId="17"/>
    <cellStyle name="Normal 65" xfId="43"/>
    <cellStyle name="Normal 66" xfId="37"/>
    <cellStyle name="Normal 67" xfId="49"/>
    <cellStyle name="Normal 68" xfId="50"/>
    <cellStyle name="Normal 69" xfId="5"/>
    <cellStyle name="Normal 7" xfId="58"/>
    <cellStyle name="Normal 70" xfId="16"/>
    <cellStyle name="Normal 71" xfId="48"/>
    <cellStyle name="Normal 72" xfId="13"/>
    <cellStyle name="Normal 73" xfId="11"/>
    <cellStyle name="Normal 74" xfId="46"/>
    <cellStyle name="Normal 8" xfId="26"/>
    <cellStyle name="Normal 9" xfId="59"/>
    <cellStyle name="Separador de milhares" xfId="44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2"/>
  <sheetViews>
    <sheetView showGridLines="0" tabSelected="1" topLeftCell="A19" workbookViewId="0">
      <selection activeCell="B58" sqref="B58"/>
    </sheetView>
  </sheetViews>
  <sheetFormatPr defaultRowHeight="12"/>
  <cols>
    <col min="1" max="2" width="20.7109375" style="34" customWidth="1"/>
    <col min="3" max="9" width="30.7109375" style="34" customWidth="1"/>
    <col min="10" max="16384" width="9.140625" style="34"/>
  </cols>
  <sheetData>
    <row r="1" spans="1:9" s="1" customFormat="1" ht="39.75" customHeight="1">
      <c r="A1" s="2" t="s">
        <v>0</v>
      </c>
      <c r="B1" s="3"/>
      <c r="C1" s="3"/>
      <c r="D1" s="3"/>
    </row>
    <row r="2" spans="1:9" s="4" customFormat="1" ht="39.75" customHeight="1">
      <c r="A2" s="5" t="s">
        <v>1</v>
      </c>
      <c r="B2" s="6"/>
      <c r="C2" s="7" t="s">
        <v>2</v>
      </c>
      <c r="D2" s="6"/>
    </row>
    <row r="3" spans="1:9" s="4" customFormat="1" ht="39.75" customHeight="1">
      <c r="A3" s="5" t="s">
        <v>3</v>
      </c>
      <c r="B3" s="6"/>
      <c r="C3" s="7" t="s">
        <v>4</v>
      </c>
      <c r="D3" s="6"/>
    </row>
    <row r="4" spans="1:9" s="4" customFormat="1" ht="39.75" customHeight="1">
      <c r="A4" s="5" t="s">
        <v>5</v>
      </c>
      <c r="B4" s="6"/>
      <c r="C4" s="8" t="str">
        <f>JE!C4</f>
        <v>DEZEMBRO</v>
      </c>
      <c r="D4" s="9" t="str">
        <f>JE!D4</f>
        <v>2024</v>
      </c>
    </row>
    <row r="5" spans="1:9" s="4" customFormat="1" ht="39.75" customHeight="1">
      <c r="A5" s="358" t="s">
        <v>6</v>
      </c>
      <c r="B5" s="358"/>
      <c r="C5" s="358"/>
      <c r="D5" s="358"/>
      <c r="E5" s="358"/>
      <c r="F5" s="358"/>
      <c r="G5" s="358"/>
      <c r="H5" s="358"/>
      <c r="I5" s="358"/>
    </row>
    <row r="6" spans="1:9" s="1" customFormat="1" ht="39.75" customHeight="1">
      <c r="A6" s="10" t="s">
        <v>7</v>
      </c>
    </row>
    <row r="7" spans="1:9" s="1" customFormat="1" ht="9" customHeight="1">
      <c r="A7" s="359"/>
      <c r="B7" s="359"/>
      <c r="C7" s="359"/>
      <c r="D7" s="359"/>
      <c r="E7" s="359"/>
      <c r="F7" s="359"/>
      <c r="G7" s="359"/>
      <c r="H7" s="359"/>
      <c r="I7" s="359"/>
    </row>
    <row r="8" spans="1:9" ht="39.75" customHeight="1">
      <c r="A8" s="360" t="s">
        <v>8</v>
      </c>
      <c r="B8" s="361"/>
      <c r="C8" s="361" t="s">
        <v>9</v>
      </c>
      <c r="D8" s="361"/>
      <c r="E8" s="361"/>
      <c r="F8" s="361"/>
      <c r="G8" s="361"/>
      <c r="H8" s="361"/>
      <c r="I8" s="362"/>
    </row>
    <row r="9" spans="1:9" ht="24.75" customHeight="1">
      <c r="A9" s="363" t="s">
        <v>10</v>
      </c>
      <c r="B9" s="355" t="s">
        <v>11</v>
      </c>
      <c r="C9" s="355" t="s">
        <v>12</v>
      </c>
      <c r="D9" s="355" t="s">
        <v>13</v>
      </c>
      <c r="E9" s="355" t="s">
        <v>14</v>
      </c>
      <c r="F9" s="355" t="s">
        <v>15</v>
      </c>
      <c r="G9" s="355" t="s">
        <v>16</v>
      </c>
      <c r="H9" s="355"/>
      <c r="I9" s="356"/>
    </row>
    <row r="10" spans="1:9" ht="24.75" customHeight="1">
      <c r="A10" s="364"/>
      <c r="B10" s="365"/>
      <c r="C10" s="365"/>
      <c r="D10" s="365"/>
      <c r="E10" s="365"/>
      <c r="F10" s="365"/>
      <c r="G10" s="11" t="s">
        <v>17</v>
      </c>
      <c r="H10" s="12" t="s">
        <v>18</v>
      </c>
      <c r="I10" s="13" t="s">
        <v>19</v>
      </c>
    </row>
    <row r="11" spans="1:9" ht="24.75" customHeight="1">
      <c r="A11" s="14" t="s">
        <v>20</v>
      </c>
      <c r="B11" s="15" t="s">
        <v>21</v>
      </c>
      <c r="C11" s="16">
        <f>TSE!$D$11</f>
        <v>903</v>
      </c>
      <c r="D11" s="16">
        <f>TSE!$E$11</f>
        <v>176</v>
      </c>
      <c r="E11" s="16">
        <f>TSE!$F$11</f>
        <v>1</v>
      </c>
      <c r="F11" s="16">
        <f>TSE!$G$11</f>
        <v>0</v>
      </c>
      <c r="G11" s="16">
        <f>TSE!$H$11</f>
        <v>1212</v>
      </c>
      <c r="H11" s="16">
        <f>TSE!$I$11</f>
        <v>1957</v>
      </c>
      <c r="I11" s="17">
        <f t="shared" ref="I11:I38" si="0">G11+H11</f>
        <v>3169</v>
      </c>
    </row>
    <row r="12" spans="1:9" ht="24.75" customHeight="1">
      <c r="A12" s="18" t="s">
        <v>22</v>
      </c>
      <c r="B12" s="19" t="s">
        <v>23</v>
      </c>
      <c r="C12" s="20">
        <f>'TRE-AC'!$D$11</f>
        <v>133</v>
      </c>
      <c r="D12" s="20">
        <f>'TRE-AC'!$E$11</f>
        <v>25</v>
      </c>
      <c r="E12" s="20">
        <f>'TRE-AC'!$F$11</f>
        <v>0</v>
      </c>
      <c r="F12" s="20">
        <f>'TRE-AC'!$G$11</f>
        <v>0</v>
      </c>
      <c r="G12" s="20">
        <f>'TRE-AC'!$H$11</f>
        <v>139</v>
      </c>
      <c r="H12" s="20">
        <f>'TRE-AC'!$I$11</f>
        <v>262</v>
      </c>
      <c r="I12" s="21">
        <f t="shared" si="0"/>
        <v>401</v>
      </c>
    </row>
    <row r="13" spans="1:9" ht="24.75" customHeight="1">
      <c r="A13" s="18" t="s">
        <v>24</v>
      </c>
      <c r="B13" s="19" t="s">
        <v>25</v>
      </c>
      <c r="C13" s="20">
        <f>'TRE-AL'!$D$11</f>
        <v>318</v>
      </c>
      <c r="D13" s="20">
        <f>'TRE-AL'!$E$11</f>
        <v>70</v>
      </c>
      <c r="E13" s="20">
        <f>'TRE-AL'!$F$11</f>
        <v>54</v>
      </c>
      <c r="F13" s="20">
        <f>'TRE-AL'!$G$11</f>
        <v>0</v>
      </c>
      <c r="G13" s="20">
        <f>'TRE-AL'!$H$11</f>
        <v>351</v>
      </c>
      <c r="H13" s="20">
        <f>'TRE-AL'!$I$11</f>
        <v>516</v>
      </c>
      <c r="I13" s="21">
        <f t="shared" si="0"/>
        <v>867</v>
      </c>
    </row>
    <row r="14" spans="1:9" ht="24.75" customHeight="1">
      <c r="A14" s="18" t="s">
        <v>26</v>
      </c>
      <c r="B14" s="19" t="s">
        <v>27</v>
      </c>
      <c r="C14" s="20">
        <f>'TRE-AM'!$D$11</f>
        <v>351</v>
      </c>
      <c r="D14" s="20">
        <f>'TRE-AM'!$E$11</f>
        <v>66</v>
      </c>
      <c r="E14" s="20">
        <f>'TRE-AM'!$F$11</f>
        <v>10</v>
      </c>
      <c r="F14" s="20">
        <f>'TRE-AM'!$G$11</f>
        <v>0</v>
      </c>
      <c r="G14" s="20">
        <f>'TRE-AM'!$H$11</f>
        <v>390</v>
      </c>
      <c r="H14" s="20">
        <f>'TRE-AM'!$I$11</f>
        <v>864</v>
      </c>
      <c r="I14" s="21">
        <f t="shared" si="0"/>
        <v>1254</v>
      </c>
    </row>
    <row r="15" spans="1:9" ht="24.75" customHeight="1">
      <c r="A15" s="18" t="s">
        <v>28</v>
      </c>
      <c r="B15" s="19" t="s">
        <v>29</v>
      </c>
      <c r="C15" s="20">
        <f>'TRE-BA'!$D$11</f>
        <v>960</v>
      </c>
      <c r="D15" s="20">
        <f>'TRE-BA'!$E$11</f>
        <v>134</v>
      </c>
      <c r="E15" s="20">
        <f>'TRE-BA'!$F$11</f>
        <v>59</v>
      </c>
      <c r="F15" s="20">
        <f>'TRE-BA'!$G$11</f>
        <v>0</v>
      </c>
      <c r="G15" s="20">
        <f>'TRE-BA'!$H$11</f>
        <v>1100</v>
      </c>
      <c r="H15" s="20">
        <f>'TRE-BA'!$I$11</f>
        <v>1113</v>
      </c>
      <c r="I15" s="21">
        <f t="shared" si="0"/>
        <v>2213</v>
      </c>
    </row>
    <row r="16" spans="1:9" s="22" customFormat="1" ht="24.75" customHeight="1">
      <c r="A16" s="18" t="s">
        <v>30</v>
      </c>
      <c r="B16" s="19" t="s">
        <v>31</v>
      </c>
      <c r="C16" s="20">
        <f>'TRE-CE'!$D$11</f>
        <v>807</v>
      </c>
      <c r="D16" s="20">
        <f>'TRE-CE'!$E$11</f>
        <v>124</v>
      </c>
      <c r="E16" s="20">
        <f>'TRE-CE'!$F$11</f>
        <v>16</v>
      </c>
      <c r="F16" s="20">
        <f>'TRE-CE'!$G$11</f>
        <v>0</v>
      </c>
      <c r="G16" s="20">
        <f>'TRE-CE'!$H$11</f>
        <v>747</v>
      </c>
      <c r="H16" s="20">
        <f>'TRE-CE'!$I$11</f>
        <v>824</v>
      </c>
      <c r="I16" s="21">
        <f t="shared" si="0"/>
        <v>1571</v>
      </c>
    </row>
    <row r="17" spans="1:9" ht="24.75" customHeight="1">
      <c r="A17" s="18" t="s">
        <v>32</v>
      </c>
      <c r="B17" s="19" t="s">
        <v>33</v>
      </c>
      <c r="C17" s="20">
        <f>'TRE-DF'!$D$11</f>
        <v>279</v>
      </c>
      <c r="D17" s="20">
        <f>'TRE-DF'!$E$11</f>
        <v>51</v>
      </c>
      <c r="E17" s="20">
        <f>'TRE-DF'!$F$11</f>
        <v>5</v>
      </c>
      <c r="F17" s="20">
        <f>'TRE-DF'!$G$11</f>
        <v>0</v>
      </c>
      <c r="G17" s="20">
        <f>'TRE-DF'!$H$11</f>
        <v>412</v>
      </c>
      <c r="H17" s="20">
        <f>'TRE-DF'!$I$11</f>
        <v>667</v>
      </c>
      <c r="I17" s="21">
        <f t="shared" si="0"/>
        <v>1079</v>
      </c>
    </row>
    <row r="18" spans="1:9" ht="24.75" customHeight="1">
      <c r="A18" s="18" t="s">
        <v>34</v>
      </c>
      <c r="B18" s="19" t="s">
        <v>35</v>
      </c>
      <c r="C18" s="20">
        <f>'TRE-ES'!$D$11</f>
        <v>336</v>
      </c>
      <c r="D18" s="20">
        <f>'TRE-ES'!$E$11</f>
        <v>60</v>
      </c>
      <c r="E18" s="20">
        <f>'TRE-ES'!$F$11</f>
        <v>3</v>
      </c>
      <c r="F18" s="20">
        <f>'TRE-ES'!$G$11</f>
        <v>0</v>
      </c>
      <c r="G18" s="20">
        <f>'TRE-ES'!$H$11</f>
        <v>362</v>
      </c>
      <c r="H18" s="20">
        <f>'TRE-ES'!$I$11</f>
        <v>413</v>
      </c>
      <c r="I18" s="21">
        <f t="shared" si="0"/>
        <v>775</v>
      </c>
    </row>
    <row r="19" spans="1:9" ht="24.75" customHeight="1">
      <c r="A19" s="18" t="s">
        <v>36</v>
      </c>
      <c r="B19" s="19" t="s">
        <v>37</v>
      </c>
      <c r="C19" s="20">
        <f>'TRE-GO'!$D$11</f>
        <v>524</v>
      </c>
      <c r="D19" s="20">
        <f>'TRE-GO'!$E$11</f>
        <v>94</v>
      </c>
      <c r="E19" s="20">
        <f>'TRE-GO'!$F$11</f>
        <v>16</v>
      </c>
      <c r="F19" s="20">
        <f>'TRE-GO'!$G$11</f>
        <v>0</v>
      </c>
      <c r="G19" s="20">
        <f>'TRE-GO'!$H$11</f>
        <v>578</v>
      </c>
      <c r="H19" s="20">
        <f>'TRE-GO'!$I$11</f>
        <v>891</v>
      </c>
      <c r="I19" s="21">
        <f t="shared" si="0"/>
        <v>1469</v>
      </c>
    </row>
    <row r="20" spans="1:9" ht="24.75" customHeight="1">
      <c r="A20" s="18" t="s">
        <v>38</v>
      </c>
      <c r="B20" s="19" t="s">
        <v>39</v>
      </c>
      <c r="C20" s="20">
        <f>'TRE-MA'!$D$11</f>
        <v>559</v>
      </c>
      <c r="D20" s="20">
        <f>'TRE-MA'!$E$11</f>
        <v>132</v>
      </c>
      <c r="E20" s="20">
        <f>'TRE-MA'!$F$11</f>
        <v>7</v>
      </c>
      <c r="F20" s="20">
        <f>'TRE-MA'!$G$11</f>
        <v>0</v>
      </c>
      <c r="G20" s="20">
        <f>'TRE-MA'!$H$11</f>
        <v>610</v>
      </c>
      <c r="H20" s="20">
        <f>'TRE-MA'!$I$11</f>
        <v>1043</v>
      </c>
      <c r="I20" s="21">
        <f t="shared" si="0"/>
        <v>1653</v>
      </c>
    </row>
    <row r="21" spans="1:9" ht="24.75" customHeight="1">
      <c r="A21" s="18" t="s">
        <v>40</v>
      </c>
      <c r="B21" s="19" t="s">
        <v>41</v>
      </c>
      <c r="C21" s="20">
        <f>'TRE-MT'!$D$11</f>
        <v>325</v>
      </c>
      <c r="D21" s="20">
        <f>'TRE-MT'!$E$11</f>
        <v>65</v>
      </c>
      <c r="E21" s="20">
        <f>'TRE-MT'!$F$11</f>
        <v>0</v>
      </c>
      <c r="F21" s="20">
        <f>'TRE-MT'!$G$11</f>
        <v>0</v>
      </c>
      <c r="G21" s="20">
        <f>'TRE-MT'!$H$11</f>
        <v>346</v>
      </c>
      <c r="H21" s="20">
        <f>'TRE-MT'!$I$11</f>
        <v>566</v>
      </c>
      <c r="I21" s="21">
        <f t="shared" si="0"/>
        <v>912</v>
      </c>
    </row>
    <row r="22" spans="1:9" ht="24.75" customHeight="1">
      <c r="A22" s="18" t="s">
        <v>42</v>
      </c>
      <c r="B22" s="19" t="s">
        <v>43</v>
      </c>
      <c r="C22" s="20">
        <f>'TRE-MS'!$D$11</f>
        <v>310</v>
      </c>
      <c r="D22" s="20">
        <f>'TRE-MS'!$E$11</f>
        <v>49</v>
      </c>
      <c r="E22" s="20">
        <f>'TRE-MS'!$F$11</f>
        <v>0</v>
      </c>
      <c r="F22" s="20">
        <f>'TRE-MS'!$G$11</f>
        <v>0</v>
      </c>
      <c r="G22" s="20">
        <f>'TRE-MS'!$H$11</f>
        <v>349</v>
      </c>
      <c r="H22" s="20">
        <f>'TRE-MS'!$I$11</f>
        <v>486</v>
      </c>
      <c r="I22" s="21">
        <f t="shared" si="0"/>
        <v>835</v>
      </c>
    </row>
    <row r="23" spans="1:9" ht="24.75" customHeight="1">
      <c r="A23" s="18" t="s">
        <v>44</v>
      </c>
      <c r="B23" s="19" t="s">
        <v>45</v>
      </c>
      <c r="C23" s="20">
        <f>'TRE-MG'!$D$11</f>
        <v>1711</v>
      </c>
      <c r="D23" s="20">
        <f>'TRE-MG'!$E$11</f>
        <v>352</v>
      </c>
      <c r="E23" s="20">
        <f>'TRE-MG'!$F$11</f>
        <v>58</v>
      </c>
      <c r="F23" s="20">
        <f>'TRE-MG'!$G$11</f>
        <v>0</v>
      </c>
      <c r="G23" s="20">
        <f>'TRE-MG'!$H$11</f>
        <v>2057</v>
      </c>
      <c r="H23" s="20">
        <f>'TRE-MG'!$I$11</f>
        <v>2899</v>
      </c>
      <c r="I23" s="21">
        <f t="shared" si="0"/>
        <v>4956</v>
      </c>
    </row>
    <row r="24" spans="1:9" ht="24.75" customHeight="1">
      <c r="A24" s="18" t="s">
        <v>46</v>
      </c>
      <c r="B24" s="19" t="s">
        <v>47</v>
      </c>
      <c r="C24" s="20">
        <f>'TRE-PA'!$D$11</f>
        <v>553</v>
      </c>
      <c r="D24" s="20">
        <f>'TRE-PA'!$E$11</f>
        <v>118</v>
      </c>
      <c r="E24" s="20">
        <f>'TRE-PA'!$F$11</f>
        <v>17</v>
      </c>
      <c r="F24" s="20">
        <f>'TRE-PA'!$G$11</f>
        <v>0</v>
      </c>
      <c r="G24" s="20">
        <f>'TRE-PA'!$H$11</f>
        <v>618</v>
      </c>
      <c r="H24" s="20">
        <f>'TRE-PA'!$I$11</f>
        <v>1036</v>
      </c>
      <c r="I24" s="21">
        <f t="shared" si="0"/>
        <v>1654</v>
      </c>
    </row>
    <row r="25" spans="1:9" ht="24.75" customHeight="1">
      <c r="A25" s="18" t="s">
        <v>48</v>
      </c>
      <c r="B25" s="19" t="s">
        <v>49</v>
      </c>
      <c r="C25" s="20">
        <f>'TRE-PB'!$D$11</f>
        <v>451</v>
      </c>
      <c r="D25" s="20">
        <f>'TRE-PB'!$E$11</f>
        <v>83</v>
      </c>
      <c r="E25" s="20">
        <f>'TRE-PB'!$F$11</f>
        <v>0</v>
      </c>
      <c r="F25" s="20">
        <f>'TRE-PB'!$G$11</f>
        <v>0</v>
      </c>
      <c r="G25" s="20">
        <f>'TRE-PB'!$H$11</f>
        <v>474</v>
      </c>
      <c r="H25" s="20">
        <f>'TRE-PB'!$I$11</f>
        <v>712</v>
      </c>
      <c r="I25" s="21">
        <f t="shared" si="0"/>
        <v>1186</v>
      </c>
    </row>
    <row r="26" spans="1:9" ht="24.75" customHeight="1">
      <c r="A26" s="18" t="s">
        <v>50</v>
      </c>
      <c r="B26" s="19" t="s">
        <v>51</v>
      </c>
      <c r="C26" s="20">
        <f>'TRE-PR'!$D$11</f>
        <v>867</v>
      </c>
      <c r="D26" s="20">
        <f>'TRE-PR'!$E$11</f>
        <v>174</v>
      </c>
      <c r="E26" s="20">
        <f>'TRE-PR'!$F$11</f>
        <v>46</v>
      </c>
      <c r="F26" s="20">
        <f>'TRE-PR'!$G$11</f>
        <v>0</v>
      </c>
      <c r="G26" s="20">
        <f>'TRE-PR'!$H$11</f>
        <v>1041</v>
      </c>
      <c r="H26" s="20">
        <f>'TRE-PR'!$I$11</f>
        <v>1310</v>
      </c>
      <c r="I26" s="21">
        <f t="shared" si="0"/>
        <v>2351</v>
      </c>
    </row>
    <row r="27" spans="1:9" ht="24.75" customHeight="1">
      <c r="A27" s="18" t="s">
        <v>52</v>
      </c>
      <c r="B27" s="19" t="s">
        <v>53</v>
      </c>
      <c r="C27" s="20">
        <f>'TRE-PE'!$D$11</f>
        <v>828</v>
      </c>
      <c r="D27" s="20">
        <f>'TRE-PE'!$E$11</f>
        <v>155</v>
      </c>
      <c r="E27" s="20">
        <f>'TRE-PE'!$F$11</f>
        <v>44</v>
      </c>
      <c r="F27" s="20">
        <f>'TRE-PE'!$G$11</f>
        <v>0</v>
      </c>
      <c r="G27" s="20">
        <f>'TRE-PE'!$H$11</f>
        <v>905</v>
      </c>
      <c r="H27" s="20">
        <f>'TRE-PE'!$I$11</f>
        <v>1093</v>
      </c>
      <c r="I27" s="21">
        <f t="shared" si="0"/>
        <v>1998</v>
      </c>
    </row>
    <row r="28" spans="1:9" ht="24.75" customHeight="1">
      <c r="A28" s="18" t="s">
        <v>54</v>
      </c>
      <c r="B28" s="19" t="s">
        <v>55</v>
      </c>
      <c r="C28" s="20">
        <f>'TRE-PI'!$D$11</f>
        <v>492</v>
      </c>
      <c r="D28" s="20">
        <f>'TRE-PI'!$E$11</f>
        <v>109</v>
      </c>
      <c r="E28" s="20">
        <f>'TRE-PI'!$F$11</f>
        <v>13</v>
      </c>
      <c r="F28" s="20">
        <f>'TRE-PI'!$G$11</f>
        <v>0</v>
      </c>
      <c r="G28" s="20">
        <f>'TRE-PI'!$H$11</f>
        <v>463</v>
      </c>
      <c r="H28" s="20">
        <f>'TRE-PI'!$I$11</f>
        <v>789</v>
      </c>
      <c r="I28" s="21">
        <f t="shared" si="0"/>
        <v>1252</v>
      </c>
    </row>
    <row r="29" spans="1:9" ht="24.75" customHeight="1">
      <c r="A29" s="18" t="s">
        <v>56</v>
      </c>
      <c r="B29" s="19" t="s">
        <v>57</v>
      </c>
      <c r="C29" s="20">
        <f>'TRE-RJ'!$D$11</f>
        <v>1265</v>
      </c>
      <c r="D29" s="20">
        <f>'TRE-RJ'!$E$11</f>
        <v>174</v>
      </c>
      <c r="E29" s="20">
        <f>'TRE-RJ'!$F$11</f>
        <v>412</v>
      </c>
      <c r="F29" s="20">
        <f>'TRE-RJ'!$G$11</f>
        <v>0</v>
      </c>
      <c r="G29" s="20">
        <f>'TRE-RJ'!$H$11</f>
        <v>1634</v>
      </c>
      <c r="H29" s="20">
        <f>'TRE-RJ'!$I$11</f>
        <v>2427</v>
      </c>
      <c r="I29" s="21">
        <f t="shared" si="0"/>
        <v>4061</v>
      </c>
    </row>
    <row r="30" spans="1:9" ht="24.75" customHeight="1">
      <c r="A30" s="18" t="s">
        <v>58</v>
      </c>
      <c r="B30" s="19" t="s">
        <v>59</v>
      </c>
      <c r="C30" s="20">
        <f>'TRE-RN'!$D$11</f>
        <v>446</v>
      </c>
      <c r="D30" s="20">
        <f>'TRE-RN'!$E$11</f>
        <v>90</v>
      </c>
      <c r="E30" s="20">
        <f>'TRE-RN'!$F$11</f>
        <v>0</v>
      </c>
      <c r="F30" s="20">
        <f>'TRE-RN'!$G$11</f>
        <v>0</v>
      </c>
      <c r="G30" s="20">
        <f>'TRE-RN'!$H$11</f>
        <v>456</v>
      </c>
      <c r="H30" s="20">
        <f>'TRE-RN'!$I$11</f>
        <v>673</v>
      </c>
      <c r="I30" s="21">
        <f t="shared" si="0"/>
        <v>1129</v>
      </c>
    </row>
    <row r="31" spans="1:9" ht="24.75" customHeight="1">
      <c r="A31" s="18" t="s">
        <v>60</v>
      </c>
      <c r="B31" s="19" t="s">
        <v>61</v>
      </c>
      <c r="C31" s="20">
        <f>'TRE-RS'!$D$11</f>
        <v>822</v>
      </c>
      <c r="D31" s="20">
        <f>'TRE-RS'!$E$11</f>
        <v>131</v>
      </c>
      <c r="E31" s="20">
        <f>'TRE-RS'!$F$11</f>
        <v>42</v>
      </c>
      <c r="F31" s="20">
        <f>'TRE-RS'!$G$11</f>
        <v>0</v>
      </c>
      <c r="G31" s="20">
        <f>'TRE-RS'!$H$11</f>
        <v>966</v>
      </c>
      <c r="H31" s="20">
        <f>'TRE-RS'!$I$11</f>
        <v>1023</v>
      </c>
      <c r="I31" s="21">
        <f t="shared" si="0"/>
        <v>1989</v>
      </c>
    </row>
    <row r="32" spans="1:9" ht="24.75" customHeight="1">
      <c r="A32" s="18" t="s">
        <v>62</v>
      </c>
      <c r="B32" s="19" t="s">
        <v>63</v>
      </c>
      <c r="C32" s="20">
        <f>'TRE-RO'!$D$11</f>
        <v>256</v>
      </c>
      <c r="D32" s="20">
        <f>'TRE-RO'!$E$11</f>
        <v>60</v>
      </c>
      <c r="E32" s="20">
        <f>'TRE-RO'!$F$11</f>
        <v>0</v>
      </c>
      <c r="F32" s="20">
        <f>'TRE-RO'!$G$11</f>
        <v>0</v>
      </c>
      <c r="G32" s="20">
        <f>'TRE-RO'!$H$11</f>
        <v>243</v>
      </c>
      <c r="H32" s="20">
        <f>'TRE-RO'!$I$11</f>
        <v>357</v>
      </c>
      <c r="I32" s="21">
        <f t="shared" si="0"/>
        <v>600</v>
      </c>
    </row>
    <row r="33" spans="1:9" ht="24.75" customHeight="1">
      <c r="A33" s="18" t="s">
        <v>64</v>
      </c>
      <c r="B33" s="19" t="s">
        <v>65</v>
      </c>
      <c r="C33" s="20">
        <f>'TRE-SC'!$D$11</f>
        <v>495</v>
      </c>
      <c r="D33" s="20">
        <f>'TRE-SC'!$E$11</f>
        <v>86</v>
      </c>
      <c r="E33" s="20">
        <f>'TRE-SC'!$F$11</f>
        <v>1</v>
      </c>
      <c r="F33" s="20">
        <f>'TRE-SC'!$G$11</f>
        <v>0</v>
      </c>
      <c r="G33" s="20">
        <f>'TRE-SC'!$H$11</f>
        <v>605</v>
      </c>
      <c r="H33" s="20">
        <f>'TRE-SC'!$I$11</f>
        <v>929</v>
      </c>
      <c r="I33" s="21">
        <f t="shared" si="0"/>
        <v>1534</v>
      </c>
    </row>
    <row r="34" spans="1:9" ht="24.75" customHeight="1">
      <c r="A34" s="18" t="s">
        <v>66</v>
      </c>
      <c r="B34" s="19" t="s">
        <v>67</v>
      </c>
      <c r="C34" s="20">
        <f>'TRE-SP'!$D$11</f>
        <v>2184</v>
      </c>
      <c r="D34" s="20">
        <f>'TRE-SP'!$E$11</f>
        <v>379</v>
      </c>
      <c r="E34" s="20">
        <f>'TRE-SP'!$F$11</f>
        <v>181</v>
      </c>
      <c r="F34" s="20">
        <f>'TRE-SP'!$G$11</f>
        <v>0</v>
      </c>
      <c r="G34" s="20">
        <f>'TRE-SP'!$H$11</f>
        <v>2780</v>
      </c>
      <c r="H34" s="20">
        <f>'TRE-SP'!$I$11</f>
        <v>3563</v>
      </c>
      <c r="I34" s="21">
        <f t="shared" si="0"/>
        <v>6343</v>
      </c>
    </row>
    <row r="35" spans="1:9" ht="24.75" customHeight="1">
      <c r="A35" s="18" t="s">
        <v>68</v>
      </c>
      <c r="B35" s="19" t="s">
        <v>69</v>
      </c>
      <c r="C35" s="20">
        <f>'TRE-SE'!$D$11</f>
        <v>257</v>
      </c>
      <c r="D35" s="20">
        <f>'TRE-SE'!$E$11</f>
        <v>37</v>
      </c>
      <c r="E35" s="20">
        <f>'TRE-SE'!$F$11</f>
        <v>17</v>
      </c>
      <c r="F35" s="20">
        <f>'TRE-SE'!$G$11</f>
        <v>0</v>
      </c>
      <c r="G35" s="20">
        <f>'TRE-SE'!$H$11</f>
        <v>290</v>
      </c>
      <c r="H35" s="20">
        <f>'TRE-SE'!$I$11</f>
        <v>386</v>
      </c>
      <c r="I35" s="21">
        <f t="shared" si="0"/>
        <v>676</v>
      </c>
    </row>
    <row r="36" spans="1:9" ht="24.75" customHeight="1">
      <c r="A36" s="18" t="s">
        <v>70</v>
      </c>
      <c r="B36" s="19" t="s">
        <v>71</v>
      </c>
      <c r="C36" s="20">
        <f>'TRE-TO'!$D$11</f>
        <v>272</v>
      </c>
      <c r="D36" s="20">
        <f>'TRE-TO'!$E$11</f>
        <v>51</v>
      </c>
      <c r="E36" s="20">
        <f>'TRE-TO'!$F$11</f>
        <v>0</v>
      </c>
      <c r="F36" s="20">
        <f>'TRE-TO'!$G$11</f>
        <v>0</v>
      </c>
      <c r="G36" s="20">
        <f>'TRE-TO'!$H$11</f>
        <v>279</v>
      </c>
      <c r="H36" s="20">
        <f>'TRE-TO'!$I$11</f>
        <v>373</v>
      </c>
      <c r="I36" s="21">
        <f t="shared" si="0"/>
        <v>652</v>
      </c>
    </row>
    <row r="37" spans="1:9" ht="24.75" customHeight="1">
      <c r="A37" s="18" t="s">
        <v>72</v>
      </c>
      <c r="B37" s="19" t="s">
        <v>73</v>
      </c>
      <c r="C37" s="20">
        <f>'TRE-RR'!$D$11</f>
        <v>176</v>
      </c>
      <c r="D37" s="20">
        <f>'TRE-RR'!$E$11</f>
        <v>24</v>
      </c>
      <c r="E37" s="20">
        <f>'TRE-RR'!$F$11</f>
        <v>0</v>
      </c>
      <c r="F37" s="20">
        <f>'TRE-RR'!$G$11</f>
        <v>0</v>
      </c>
      <c r="G37" s="20">
        <f>'TRE-RR'!$H$11</f>
        <v>198</v>
      </c>
      <c r="H37" s="20">
        <f>'TRE-RR'!$I$11</f>
        <v>434</v>
      </c>
      <c r="I37" s="21">
        <f t="shared" si="0"/>
        <v>632</v>
      </c>
    </row>
    <row r="38" spans="1:9" ht="24.75" customHeight="1">
      <c r="A38" s="23" t="s">
        <v>74</v>
      </c>
      <c r="B38" s="24" t="s">
        <v>75</v>
      </c>
      <c r="C38" s="25">
        <f>'TRE-AP'!$D$11</f>
        <v>161</v>
      </c>
      <c r="D38" s="25">
        <f>'TRE-AP'!$E$11</f>
        <v>31</v>
      </c>
      <c r="E38" s="25">
        <f>'TRE-AP'!$F$11</f>
        <v>0</v>
      </c>
      <c r="F38" s="25">
        <f>'TRE-AP'!$G$11</f>
        <v>0</v>
      </c>
      <c r="G38" s="25">
        <f>'TRE-AP'!$H$11</f>
        <v>145</v>
      </c>
      <c r="H38" s="25">
        <f>'TRE-AP'!$I$11</f>
        <v>261</v>
      </c>
      <c r="I38" s="26">
        <f t="shared" si="0"/>
        <v>406</v>
      </c>
    </row>
    <row r="39" spans="1:9" ht="24.75" customHeight="1">
      <c r="A39" s="27" t="s">
        <v>19</v>
      </c>
      <c r="B39" s="28"/>
      <c r="C39" s="29">
        <f t="shared" ref="C39:I39" si="1">SUM(C11:C38)</f>
        <v>17041</v>
      </c>
      <c r="D39" s="29">
        <f t="shared" si="1"/>
        <v>3100</v>
      </c>
      <c r="E39" s="29">
        <f t="shared" si="1"/>
        <v>1002</v>
      </c>
      <c r="F39" s="29">
        <f t="shared" si="1"/>
        <v>0</v>
      </c>
      <c r="G39" s="29">
        <f t="shared" si="1"/>
        <v>19750</v>
      </c>
      <c r="H39" s="29">
        <f t="shared" si="1"/>
        <v>27867</v>
      </c>
      <c r="I39" s="30">
        <f t="shared" si="1"/>
        <v>47617</v>
      </c>
    </row>
    <row r="41" spans="1:9" s="31" customFormat="1" ht="19.5" customHeight="1">
      <c r="A41" s="32" t="s">
        <v>76</v>
      </c>
      <c r="B41" s="33"/>
      <c r="C41" s="33"/>
      <c r="D41" s="33"/>
      <c r="E41" s="33"/>
      <c r="F41" s="33"/>
      <c r="G41" s="33"/>
    </row>
    <row r="42" spans="1:9" s="31" customFormat="1" ht="19.5" customHeight="1">
      <c r="A42" s="357" t="s">
        <v>77</v>
      </c>
      <c r="B42" s="357"/>
      <c r="C42" s="357"/>
      <c r="D42" s="357"/>
      <c r="E42" s="357"/>
      <c r="F42" s="357"/>
      <c r="G42" s="357"/>
      <c r="H42" s="357"/>
      <c r="I42" s="357"/>
    </row>
  </sheetData>
  <mergeCells count="12">
    <mergeCell ref="G9:I9"/>
    <mergeCell ref="A42:I42"/>
    <mergeCell ref="A5:I5"/>
    <mergeCell ref="A7:I7"/>
    <mergeCell ref="A8:B8"/>
    <mergeCell ref="C8:I8"/>
    <mergeCell ref="A9:A10"/>
    <mergeCell ref="B9:B10"/>
    <mergeCell ref="C9:C10"/>
    <mergeCell ref="D9:D10"/>
    <mergeCell ref="E9:E10"/>
    <mergeCell ref="F9:F10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48" firstPageNumber="0" orientation="landscape" r:id="rId1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10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31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96" t="s">
        <v>102</v>
      </c>
      <c r="D4" s="112" t="s">
        <v>103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4"/>
      <c r="L5" s="4"/>
      <c r="M5" s="4"/>
      <c r="N5" s="4"/>
      <c r="O5" s="4"/>
    </row>
    <row r="6" spans="1:15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1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31"/>
      <c r="L8" s="31"/>
      <c r="M8" s="31"/>
      <c r="N8" s="31"/>
      <c r="O8" s="31"/>
    </row>
    <row r="9" spans="1:15" ht="30" customHeight="1">
      <c r="A9" s="31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31"/>
      <c r="L9" s="31"/>
      <c r="M9" s="31"/>
      <c r="N9" s="31"/>
      <c r="O9" s="31"/>
    </row>
    <row r="10" spans="1:15" ht="30" customHeight="1">
      <c r="A10" s="31"/>
      <c r="B10" s="364"/>
      <c r="C10" s="365"/>
      <c r="D10" s="365"/>
      <c r="E10" s="365"/>
      <c r="F10" s="365"/>
      <c r="G10" s="365"/>
      <c r="H10" s="11" t="s">
        <v>17</v>
      </c>
      <c r="I10" s="11" t="s">
        <v>18</v>
      </c>
      <c r="J10" s="13" t="s">
        <v>19</v>
      </c>
      <c r="K10" s="31"/>
      <c r="L10" s="31"/>
      <c r="M10" s="31"/>
      <c r="N10" s="31"/>
      <c r="O10" s="31"/>
    </row>
    <row r="11" spans="1:15" ht="34.5" customHeight="1">
      <c r="A11" s="31"/>
      <c r="B11" s="98" t="s">
        <v>30</v>
      </c>
      <c r="C11" s="98" t="s">
        <v>31</v>
      </c>
      <c r="D11" s="113">
        <v>807</v>
      </c>
      <c r="E11" s="113">
        <v>124</v>
      </c>
      <c r="F11" s="113">
        <v>16</v>
      </c>
      <c r="G11" s="100">
        <v>0</v>
      </c>
      <c r="H11" s="113">
        <v>747</v>
      </c>
      <c r="I11" s="113">
        <v>824</v>
      </c>
      <c r="J11" s="101">
        <f>H11+I11</f>
        <v>1571</v>
      </c>
      <c r="K11" s="31"/>
      <c r="L11" s="31"/>
      <c r="M11" s="31"/>
      <c r="N11" s="31"/>
      <c r="O11" s="31"/>
    </row>
    <row r="12" spans="1:15" ht="34.5" customHeight="1">
      <c r="A12" s="31"/>
      <c r="B12" s="391" t="s">
        <v>19</v>
      </c>
      <c r="C12" s="392"/>
      <c r="D12" s="103">
        <f t="shared" ref="D12:J12" si="0">SUM(D11:D11)</f>
        <v>807</v>
      </c>
      <c r="E12" s="103">
        <f t="shared" si="0"/>
        <v>124</v>
      </c>
      <c r="F12" s="103">
        <f t="shared" si="0"/>
        <v>16</v>
      </c>
      <c r="G12" s="103">
        <f t="shared" si="0"/>
        <v>0</v>
      </c>
      <c r="H12" s="103">
        <f t="shared" si="0"/>
        <v>747</v>
      </c>
      <c r="I12" s="103">
        <f t="shared" si="0"/>
        <v>824</v>
      </c>
      <c r="J12" s="104">
        <f t="shared" si="0"/>
        <v>1571</v>
      </c>
      <c r="K12" s="31"/>
      <c r="L12" s="31"/>
      <c r="M12" s="31"/>
      <c r="N12" s="31"/>
      <c r="O12" s="31"/>
    </row>
    <row r="13" spans="1:15" ht="30" customHeight="1">
      <c r="A13" s="31"/>
      <c r="B13" s="393"/>
      <c r="C13" s="393"/>
      <c r="D13" s="393"/>
      <c r="E13" s="393"/>
      <c r="F13" s="393"/>
      <c r="G13" s="393"/>
      <c r="H13" s="393"/>
      <c r="I13" s="393"/>
      <c r="J13" s="393"/>
      <c r="K13" s="31"/>
      <c r="L13" s="31"/>
      <c r="M13" s="31"/>
      <c r="N13" s="31"/>
      <c r="O13" s="31"/>
    </row>
    <row r="14" spans="1:15" ht="30" customHeight="1">
      <c r="A14" s="31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31"/>
      <c r="L14" s="31"/>
      <c r="M14" s="31"/>
      <c r="N14" s="31"/>
      <c r="O14" s="31"/>
    </row>
    <row r="15" spans="1:15" ht="39.75" customHeight="1">
      <c r="A15" s="31"/>
      <c r="B15" s="395" t="s">
        <v>105</v>
      </c>
      <c r="C15" s="396"/>
      <c r="D15" s="102" t="s">
        <v>106</v>
      </c>
      <c r="E15" s="396" t="s">
        <v>107</v>
      </c>
      <c r="F15" s="396"/>
      <c r="G15" s="396"/>
      <c r="H15" s="396"/>
      <c r="I15" s="396"/>
      <c r="J15" s="397"/>
      <c r="K15" s="31"/>
      <c r="L15" s="31"/>
      <c r="M15" s="31"/>
      <c r="N15" s="31"/>
      <c r="O15" s="31"/>
    </row>
    <row r="16" spans="1:15" ht="34.5" customHeight="1">
      <c r="A16" s="31"/>
      <c r="B16" s="388" t="s">
        <v>80</v>
      </c>
      <c r="C16" s="389"/>
      <c r="D16" s="105">
        <v>1393.1</v>
      </c>
      <c r="E16" s="106"/>
      <c r="F16" s="107" t="s">
        <v>118</v>
      </c>
      <c r="G16" s="107"/>
      <c r="H16" s="107"/>
      <c r="I16" s="107"/>
      <c r="J16" s="107"/>
      <c r="K16" s="31"/>
      <c r="L16" s="31"/>
      <c r="M16" s="31"/>
      <c r="N16" s="31"/>
      <c r="O16" s="31"/>
    </row>
    <row r="17" spans="1:15" ht="34.5" customHeight="1">
      <c r="A17" s="31"/>
      <c r="B17" s="388" t="s">
        <v>81</v>
      </c>
      <c r="C17" s="389"/>
      <c r="D17" s="105">
        <v>1178.82</v>
      </c>
      <c r="E17" s="106"/>
      <c r="F17" s="107" t="s">
        <v>119</v>
      </c>
      <c r="G17" s="107"/>
      <c r="H17" s="107"/>
      <c r="I17" s="107"/>
      <c r="J17" s="107"/>
      <c r="K17" s="31"/>
      <c r="L17" s="31"/>
      <c r="M17" s="31"/>
      <c r="N17" s="31"/>
      <c r="O17" s="31"/>
    </row>
    <row r="18" spans="1:15" ht="34.5" customHeight="1">
      <c r="A18" s="31"/>
      <c r="B18" s="388" t="s">
        <v>120</v>
      </c>
      <c r="C18" s="389"/>
      <c r="D18" s="347">
        <v>190.4</v>
      </c>
      <c r="E18" s="106"/>
      <c r="F18" s="107" t="s">
        <v>111</v>
      </c>
      <c r="G18" s="107"/>
      <c r="H18" s="107"/>
      <c r="I18" s="107"/>
      <c r="J18" s="107"/>
      <c r="K18" s="31"/>
      <c r="L18" s="31"/>
      <c r="M18" s="31"/>
      <c r="N18" s="31"/>
      <c r="O18" s="31"/>
    </row>
    <row r="19" spans="1:15" ht="34.5" customHeight="1">
      <c r="A19" s="31"/>
      <c r="B19" s="388" t="s">
        <v>83</v>
      </c>
      <c r="C19" s="389"/>
      <c r="D19" s="105" t="s">
        <v>112</v>
      </c>
      <c r="E19" s="106"/>
      <c r="F19" s="107" t="s">
        <v>113</v>
      </c>
      <c r="G19" s="107"/>
      <c r="H19" s="107"/>
      <c r="I19" s="107"/>
      <c r="J19" s="107"/>
      <c r="K19" s="31"/>
      <c r="L19" s="31"/>
      <c r="M19" s="31"/>
      <c r="N19" s="31"/>
      <c r="O19" s="31"/>
    </row>
    <row r="20" spans="1:15" ht="34.5" customHeight="1">
      <c r="A20" s="31"/>
      <c r="B20" s="388" t="s">
        <v>114</v>
      </c>
      <c r="C20" s="389"/>
      <c r="D20" s="105">
        <v>643.44000000000005</v>
      </c>
      <c r="E20" s="106"/>
      <c r="F20" s="107" t="s">
        <v>111</v>
      </c>
      <c r="G20" s="107"/>
      <c r="H20" s="107"/>
      <c r="I20" s="107"/>
      <c r="J20" s="107"/>
      <c r="K20" s="31"/>
      <c r="L20" s="31"/>
      <c r="M20" s="31"/>
      <c r="N20" s="31"/>
      <c r="O20" s="31"/>
    </row>
    <row r="21" spans="1:15" ht="19.5" customHeight="1">
      <c r="A21" s="31"/>
      <c r="B21" s="108" t="s">
        <v>115</v>
      </c>
      <c r="C21" s="109"/>
      <c r="D21" s="109"/>
      <c r="E21" s="110"/>
      <c r="F21" s="110"/>
      <c r="G21" s="110"/>
      <c r="H21" s="110"/>
      <c r="I21" s="110"/>
      <c r="J21" s="110"/>
      <c r="K21" s="31"/>
      <c r="L21" s="31"/>
      <c r="M21" s="31"/>
      <c r="N21" s="31"/>
      <c r="O21" s="31"/>
    </row>
    <row r="22" spans="1:15" ht="33.75" customHeight="1">
      <c r="A22" s="31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31"/>
      <c r="L22" s="31"/>
      <c r="M22" s="31"/>
      <c r="N22" s="31"/>
      <c r="O22" s="31"/>
    </row>
    <row r="23" spans="1:15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5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  <c r="K24" s="31"/>
      <c r="L24" s="31"/>
      <c r="M24" s="31"/>
      <c r="N24" s="31"/>
      <c r="O24" s="31"/>
    </row>
    <row r="25" spans="1:15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7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144"/>
      <c r="B1" s="145" t="s">
        <v>0</v>
      </c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</row>
    <row r="2" spans="1:15" ht="30" customHeight="1">
      <c r="A2" s="146"/>
      <c r="B2" s="146" t="s">
        <v>1</v>
      </c>
      <c r="C2" s="147" t="s">
        <v>2</v>
      </c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</row>
    <row r="3" spans="1:15" ht="30" customHeight="1">
      <c r="A3" s="146"/>
      <c r="B3" s="146" t="s">
        <v>3</v>
      </c>
      <c r="C3" s="148" t="s">
        <v>33</v>
      </c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</row>
    <row r="4" spans="1:15" ht="30" customHeight="1">
      <c r="A4" s="146"/>
      <c r="B4" s="146" t="s">
        <v>5</v>
      </c>
      <c r="C4" s="149" t="s">
        <v>102</v>
      </c>
      <c r="D4" s="150" t="s">
        <v>103</v>
      </c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</row>
    <row r="5" spans="1:15" ht="39.75" customHeight="1">
      <c r="A5" s="151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151"/>
      <c r="L5" s="151"/>
      <c r="M5" s="151"/>
      <c r="N5" s="151"/>
      <c r="O5" s="151"/>
    </row>
    <row r="6" spans="1:15" ht="19.5" customHeight="1">
      <c r="A6" s="146"/>
      <c r="B6" s="152"/>
      <c r="C6" s="152"/>
      <c r="D6" s="152"/>
      <c r="E6" s="152"/>
      <c r="F6" s="152"/>
      <c r="G6" s="152"/>
      <c r="H6" s="152"/>
      <c r="I6" s="152"/>
      <c r="J6" s="152"/>
      <c r="K6" s="146"/>
      <c r="L6" s="146"/>
      <c r="M6" s="146"/>
      <c r="N6" s="146"/>
      <c r="O6" s="146"/>
    </row>
    <row r="7" spans="1:15" ht="39.75" customHeight="1">
      <c r="A7" s="146"/>
      <c r="B7" s="147" t="s">
        <v>7</v>
      </c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</row>
    <row r="8" spans="1:15" ht="39.75" customHeight="1">
      <c r="A8" s="153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153"/>
      <c r="L8" s="153"/>
      <c r="M8" s="153"/>
      <c r="N8" s="153"/>
      <c r="O8" s="153"/>
    </row>
    <row r="9" spans="1:15" ht="30" customHeight="1">
      <c r="A9" s="153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153"/>
      <c r="L9" s="153"/>
      <c r="M9" s="153"/>
      <c r="N9" s="153"/>
      <c r="O9" s="153"/>
    </row>
    <row r="10" spans="1:15" ht="30" customHeight="1">
      <c r="A10" s="153"/>
      <c r="B10" s="364"/>
      <c r="C10" s="365"/>
      <c r="D10" s="365"/>
      <c r="E10" s="365"/>
      <c r="F10" s="365"/>
      <c r="G10" s="365"/>
      <c r="H10" s="154" t="s">
        <v>17</v>
      </c>
      <c r="I10" s="154" t="s">
        <v>18</v>
      </c>
      <c r="J10" s="155" t="s">
        <v>19</v>
      </c>
      <c r="K10" s="153"/>
      <c r="L10" s="153"/>
      <c r="M10" s="153"/>
      <c r="N10" s="153"/>
      <c r="O10" s="153"/>
    </row>
    <row r="11" spans="1:15" ht="34.5" customHeight="1">
      <c r="A11" s="153"/>
      <c r="B11" s="156" t="s">
        <v>32</v>
      </c>
      <c r="C11" s="156" t="s">
        <v>33</v>
      </c>
      <c r="D11" s="157">
        <v>279</v>
      </c>
      <c r="E11" s="158">
        <v>51</v>
      </c>
      <c r="F11" s="159">
        <v>5</v>
      </c>
      <c r="G11" s="160">
        <v>0</v>
      </c>
      <c r="H11" s="161">
        <v>412</v>
      </c>
      <c r="I11" s="162">
        <v>667</v>
      </c>
      <c r="J11" s="163">
        <f>H11+I11</f>
        <v>1079</v>
      </c>
      <c r="K11" s="153"/>
      <c r="L11" s="153"/>
      <c r="M11" s="153"/>
      <c r="N11" s="153"/>
      <c r="O11" s="153"/>
    </row>
    <row r="12" spans="1:15" ht="34.5" customHeight="1">
      <c r="A12" s="153"/>
      <c r="B12" s="391" t="s">
        <v>19</v>
      </c>
      <c r="C12" s="392"/>
      <c r="D12" s="165">
        <f t="shared" ref="D12:J12" si="0">SUM(D11:D11)</f>
        <v>279</v>
      </c>
      <c r="E12" s="165">
        <f t="shared" si="0"/>
        <v>51</v>
      </c>
      <c r="F12" s="165">
        <f t="shared" si="0"/>
        <v>5</v>
      </c>
      <c r="G12" s="165">
        <f t="shared" si="0"/>
        <v>0</v>
      </c>
      <c r="H12" s="165">
        <f t="shared" si="0"/>
        <v>412</v>
      </c>
      <c r="I12" s="165">
        <f t="shared" si="0"/>
        <v>667</v>
      </c>
      <c r="J12" s="166">
        <f t="shared" si="0"/>
        <v>1079</v>
      </c>
      <c r="K12" s="153"/>
      <c r="L12" s="153"/>
      <c r="M12" s="153"/>
      <c r="N12" s="153"/>
      <c r="O12" s="153"/>
    </row>
    <row r="13" spans="1:15" ht="30" customHeight="1">
      <c r="A13" s="153"/>
      <c r="B13" s="393"/>
      <c r="C13" s="393"/>
      <c r="D13" s="393"/>
      <c r="E13" s="393"/>
      <c r="F13" s="393"/>
      <c r="G13" s="393"/>
      <c r="H13" s="393"/>
      <c r="I13" s="393"/>
      <c r="J13" s="393"/>
      <c r="K13" s="153"/>
      <c r="L13" s="153"/>
      <c r="M13" s="153"/>
      <c r="N13" s="153"/>
      <c r="O13" s="153"/>
    </row>
    <row r="14" spans="1:15" ht="30" customHeight="1">
      <c r="A14" s="153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153"/>
      <c r="L14" s="153"/>
      <c r="M14" s="153"/>
      <c r="N14" s="153"/>
      <c r="O14" s="153"/>
    </row>
    <row r="15" spans="1:15" ht="39.75" customHeight="1">
      <c r="A15" s="153"/>
      <c r="B15" s="395" t="s">
        <v>105</v>
      </c>
      <c r="C15" s="396"/>
      <c r="D15" s="164" t="s">
        <v>106</v>
      </c>
      <c r="E15" s="396" t="s">
        <v>107</v>
      </c>
      <c r="F15" s="396"/>
      <c r="G15" s="396"/>
      <c r="H15" s="396"/>
      <c r="I15" s="396"/>
      <c r="J15" s="397"/>
      <c r="K15" s="153"/>
      <c r="L15" s="153"/>
      <c r="M15" s="153"/>
      <c r="N15" s="153"/>
      <c r="O15" s="153"/>
    </row>
    <row r="16" spans="1:15" ht="34.5" customHeight="1">
      <c r="A16" s="153"/>
      <c r="B16" s="388" t="s">
        <v>80</v>
      </c>
      <c r="C16" s="389"/>
      <c r="D16" s="167">
        <v>1393.1</v>
      </c>
      <c r="E16" s="168"/>
      <c r="F16" s="169" t="s">
        <v>118</v>
      </c>
      <c r="G16" s="169"/>
      <c r="H16" s="169"/>
      <c r="I16" s="169"/>
      <c r="J16" s="169"/>
      <c r="K16" s="153"/>
      <c r="L16" s="153"/>
      <c r="M16" s="153"/>
      <c r="N16" s="153"/>
      <c r="O16" s="153"/>
    </row>
    <row r="17" spans="1:15" ht="34.5" customHeight="1">
      <c r="A17" s="153"/>
      <c r="B17" s="388" t="s">
        <v>81</v>
      </c>
      <c r="C17" s="389"/>
      <c r="D17" s="167">
        <v>1178.82</v>
      </c>
      <c r="E17" s="168"/>
      <c r="F17" s="169" t="s">
        <v>119</v>
      </c>
      <c r="G17" s="169"/>
      <c r="H17" s="169"/>
      <c r="I17" s="169"/>
      <c r="J17" s="169"/>
      <c r="K17" s="153"/>
      <c r="L17" s="153"/>
      <c r="M17" s="153"/>
      <c r="N17" s="153"/>
      <c r="O17" s="153"/>
    </row>
    <row r="18" spans="1:15" ht="34.5" customHeight="1">
      <c r="A18" s="153"/>
      <c r="B18" s="388" t="s">
        <v>120</v>
      </c>
      <c r="C18" s="389"/>
      <c r="D18" s="347">
        <v>29.75</v>
      </c>
      <c r="E18" s="168"/>
      <c r="F18" s="169" t="s">
        <v>111</v>
      </c>
      <c r="G18" s="169"/>
      <c r="H18" s="169"/>
      <c r="I18" s="169"/>
      <c r="J18" s="169"/>
      <c r="K18" s="153"/>
      <c r="L18" s="153"/>
      <c r="M18" s="153"/>
      <c r="N18" s="153"/>
      <c r="O18" s="153"/>
    </row>
    <row r="19" spans="1:15" ht="34.5" customHeight="1">
      <c r="A19" s="153"/>
      <c r="B19" s="388" t="s">
        <v>83</v>
      </c>
      <c r="C19" s="389"/>
      <c r="D19" s="167" t="s">
        <v>112</v>
      </c>
      <c r="E19" s="168"/>
      <c r="F19" s="169" t="s">
        <v>113</v>
      </c>
      <c r="G19" s="169"/>
      <c r="H19" s="169"/>
      <c r="I19" s="169"/>
      <c r="J19" s="169"/>
      <c r="K19" s="153"/>
      <c r="L19" s="153"/>
      <c r="M19" s="153"/>
      <c r="N19" s="153"/>
      <c r="O19" s="153"/>
    </row>
    <row r="20" spans="1:15" ht="34.5" customHeight="1">
      <c r="A20" s="153"/>
      <c r="B20" s="388" t="s">
        <v>114</v>
      </c>
      <c r="C20" s="389"/>
      <c r="D20" s="167">
        <v>643.44000000000005</v>
      </c>
      <c r="E20" s="168"/>
      <c r="F20" s="169" t="s">
        <v>111</v>
      </c>
      <c r="G20" s="169"/>
      <c r="H20" s="169"/>
      <c r="I20" s="169"/>
      <c r="J20" s="169"/>
      <c r="K20" s="153"/>
      <c r="L20" s="153"/>
      <c r="M20" s="153"/>
      <c r="N20" s="153"/>
      <c r="O20" s="153"/>
    </row>
    <row r="21" spans="1:15" ht="19.5" customHeight="1">
      <c r="A21" s="153"/>
      <c r="B21" s="170" t="s">
        <v>115</v>
      </c>
      <c r="C21" s="171"/>
      <c r="D21" s="171"/>
      <c r="E21" s="172"/>
      <c r="F21" s="172"/>
      <c r="G21" s="172"/>
      <c r="H21" s="172"/>
      <c r="I21" s="172"/>
      <c r="J21" s="172"/>
      <c r="K21" s="153"/>
      <c r="L21" s="153"/>
      <c r="M21" s="153"/>
      <c r="N21" s="153"/>
      <c r="O21" s="153"/>
    </row>
    <row r="22" spans="1:15" ht="33.75" customHeight="1">
      <c r="A22" s="153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153"/>
      <c r="L22" s="153"/>
      <c r="M22" s="153"/>
      <c r="N22" s="153"/>
      <c r="O22" s="153"/>
    </row>
    <row r="23" spans="1:15" ht="19.5" customHeight="1">
      <c r="A23" s="153"/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</row>
    <row r="24" spans="1:15" ht="19.5" customHeight="1">
      <c r="A24" s="153"/>
      <c r="B24" s="153"/>
      <c r="C24" s="153"/>
      <c r="D24" s="153"/>
      <c r="E24" s="153"/>
      <c r="F24" s="153"/>
      <c r="G24" s="153"/>
      <c r="H24" s="173"/>
      <c r="I24" s="153"/>
      <c r="J24" s="153"/>
      <c r="K24" s="153"/>
      <c r="L24" s="153"/>
      <c r="M24" s="153"/>
      <c r="N24" s="153"/>
      <c r="O24" s="153"/>
    </row>
    <row r="25" spans="1:15" ht="19.5" customHeight="1">
      <c r="A25" s="153"/>
      <c r="B25" s="153"/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7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174"/>
      <c r="B1" s="175" t="s">
        <v>0</v>
      </c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</row>
    <row r="2" spans="1:15" ht="30" customHeight="1">
      <c r="A2" s="176"/>
      <c r="B2" s="176" t="s">
        <v>1</v>
      </c>
      <c r="C2" s="177" t="s">
        <v>2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</row>
    <row r="3" spans="1:15" ht="30" customHeight="1">
      <c r="A3" s="176"/>
      <c r="B3" s="176" t="s">
        <v>3</v>
      </c>
      <c r="C3" s="178" t="s">
        <v>35</v>
      </c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</row>
    <row r="4" spans="1:15" ht="30" customHeight="1">
      <c r="A4" s="176"/>
      <c r="B4" s="176" t="s">
        <v>5</v>
      </c>
      <c r="C4" s="179" t="s">
        <v>102</v>
      </c>
      <c r="D4" s="180" t="s">
        <v>103</v>
      </c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</row>
    <row r="5" spans="1:15" ht="39.75" customHeight="1">
      <c r="A5" s="181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181"/>
      <c r="L5" s="181"/>
      <c r="M5" s="181"/>
      <c r="N5" s="181"/>
      <c r="O5" s="181"/>
    </row>
    <row r="6" spans="1:15" ht="19.5" customHeight="1">
      <c r="A6" s="176"/>
      <c r="B6" s="182"/>
      <c r="C6" s="182"/>
      <c r="D6" s="182"/>
      <c r="E6" s="182"/>
      <c r="F6" s="182"/>
      <c r="G6" s="182"/>
      <c r="H6" s="182"/>
      <c r="I6" s="182"/>
      <c r="J6" s="182"/>
      <c r="K6" s="176"/>
      <c r="L6" s="176"/>
      <c r="M6" s="176"/>
      <c r="N6" s="176"/>
      <c r="O6" s="176"/>
    </row>
    <row r="7" spans="1:15" ht="39.75" customHeight="1">
      <c r="A7" s="176"/>
      <c r="B7" s="177" t="s">
        <v>7</v>
      </c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</row>
    <row r="8" spans="1:15" ht="39.75" customHeight="1">
      <c r="A8" s="183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183"/>
      <c r="L8" s="183"/>
      <c r="M8" s="183"/>
      <c r="N8" s="183"/>
      <c r="O8" s="183"/>
    </row>
    <row r="9" spans="1:15" ht="30" customHeight="1">
      <c r="A9" s="183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183"/>
      <c r="L9" s="183"/>
      <c r="M9" s="183"/>
      <c r="N9" s="183"/>
      <c r="O9" s="183"/>
    </row>
    <row r="10" spans="1:15" ht="30" customHeight="1">
      <c r="A10" s="183"/>
      <c r="B10" s="364"/>
      <c r="C10" s="365"/>
      <c r="D10" s="365"/>
      <c r="E10" s="365"/>
      <c r="F10" s="365"/>
      <c r="G10" s="365"/>
      <c r="H10" s="184" t="s">
        <v>17</v>
      </c>
      <c r="I10" s="184" t="s">
        <v>18</v>
      </c>
      <c r="J10" s="185" t="s">
        <v>19</v>
      </c>
      <c r="K10" s="183"/>
      <c r="L10" s="183"/>
      <c r="M10" s="183"/>
      <c r="N10" s="183"/>
      <c r="O10" s="183"/>
    </row>
    <row r="11" spans="1:15" ht="34.5" customHeight="1">
      <c r="A11" s="183"/>
      <c r="B11" s="186" t="s">
        <v>34</v>
      </c>
      <c r="C11" s="186" t="s">
        <v>35</v>
      </c>
      <c r="D11" s="187">
        <v>336</v>
      </c>
      <c r="E11" s="188">
        <v>60</v>
      </c>
      <c r="F11" s="189">
        <v>3</v>
      </c>
      <c r="G11" s="190">
        <v>0</v>
      </c>
      <c r="H11" s="191">
        <v>362</v>
      </c>
      <c r="I11" s="192">
        <v>413</v>
      </c>
      <c r="J11" s="193">
        <f>H11+I11</f>
        <v>775</v>
      </c>
      <c r="K11" s="183"/>
      <c r="L11" s="183"/>
      <c r="M11" s="183"/>
      <c r="N11" s="183"/>
      <c r="O11" s="183"/>
    </row>
    <row r="12" spans="1:15" ht="34.5" customHeight="1">
      <c r="A12" s="183"/>
      <c r="B12" s="391" t="s">
        <v>19</v>
      </c>
      <c r="C12" s="392"/>
      <c r="D12" s="195">
        <f t="shared" ref="D12:J12" si="0">SUM(D11:D11)</f>
        <v>336</v>
      </c>
      <c r="E12" s="195">
        <f t="shared" si="0"/>
        <v>60</v>
      </c>
      <c r="F12" s="195">
        <f t="shared" si="0"/>
        <v>3</v>
      </c>
      <c r="G12" s="195">
        <f t="shared" si="0"/>
        <v>0</v>
      </c>
      <c r="H12" s="195">
        <f t="shared" si="0"/>
        <v>362</v>
      </c>
      <c r="I12" s="195">
        <f t="shared" si="0"/>
        <v>413</v>
      </c>
      <c r="J12" s="196">
        <f t="shared" si="0"/>
        <v>775</v>
      </c>
      <c r="K12" s="183"/>
      <c r="L12" s="183"/>
      <c r="M12" s="183"/>
      <c r="N12" s="183"/>
      <c r="O12" s="183"/>
    </row>
    <row r="13" spans="1:15" ht="30" customHeight="1">
      <c r="A13" s="183"/>
      <c r="B13" s="393"/>
      <c r="C13" s="393"/>
      <c r="D13" s="393"/>
      <c r="E13" s="393"/>
      <c r="F13" s="393"/>
      <c r="G13" s="393"/>
      <c r="H13" s="393"/>
      <c r="I13" s="393"/>
      <c r="J13" s="393"/>
      <c r="K13" s="183"/>
      <c r="L13" s="183"/>
      <c r="M13" s="183"/>
      <c r="N13" s="183"/>
      <c r="O13" s="183"/>
    </row>
    <row r="14" spans="1:15" ht="30" customHeight="1">
      <c r="A14" s="183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183"/>
      <c r="L14" s="183"/>
      <c r="M14" s="183"/>
      <c r="N14" s="183"/>
      <c r="O14" s="183"/>
    </row>
    <row r="15" spans="1:15" ht="39.75" customHeight="1">
      <c r="A15" s="183"/>
      <c r="B15" s="395" t="s">
        <v>105</v>
      </c>
      <c r="C15" s="396"/>
      <c r="D15" s="194" t="s">
        <v>106</v>
      </c>
      <c r="E15" s="396" t="s">
        <v>107</v>
      </c>
      <c r="F15" s="396"/>
      <c r="G15" s="396"/>
      <c r="H15" s="396"/>
      <c r="I15" s="396"/>
      <c r="J15" s="397"/>
      <c r="K15" s="183"/>
      <c r="L15" s="183"/>
      <c r="M15" s="183"/>
      <c r="N15" s="183"/>
      <c r="O15" s="183"/>
    </row>
    <row r="16" spans="1:15" ht="34.5" customHeight="1">
      <c r="A16" s="183"/>
      <c r="B16" s="388" t="s">
        <v>80</v>
      </c>
      <c r="C16" s="389"/>
      <c r="D16" s="197">
        <v>1393.1</v>
      </c>
      <c r="E16" s="198"/>
      <c r="F16" s="199" t="s">
        <v>118</v>
      </c>
      <c r="G16" s="199"/>
      <c r="H16" s="199"/>
      <c r="I16" s="199"/>
      <c r="J16" s="199"/>
      <c r="K16" s="183"/>
      <c r="L16" s="183"/>
      <c r="M16" s="183"/>
      <c r="N16" s="183"/>
      <c r="O16" s="183"/>
    </row>
    <row r="17" spans="1:15" ht="34.5" customHeight="1">
      <c r="A17" s="183"/>
      <c r="B17" s="388" t="s">
        <v>81</v>
      </c>
      <c r="C17" s="389"/>
      <c r="D17" s="197">
        <v>1178.82</v>
      </c>
      <c r="E17" s="198"/>
      <c r="F17" s="199" t="s">
        <v>119</v>
      </c>
      <c r="G17" s="199"/>
      <c r="H17" s="199"/>
      <c r="I17" s="199"/>
      <c r="J17" s="199"/>
      <c r="K17" s="183"/>
      <c r="L17" s="183"/>
      <c r="M17" s="183"/>
      <c r="N17" s="183"/>
      <c r="O17" s="183"/>
    </row>
    <row r="18" spans="1:15" ht="34.5" customHeight="1">
      <c r="A18" s="183"/>
      <c r="B18" s="388" t="s">
        <v>120</v>
      </c>
      <c r="C18" s="389"/>
      <c r="D18" s="347">
        <v>238.51</v>
      </c>
      <c r="E18" s="198"/>
      <c r="F18" s="199" t="s">
        <v>111</v>
      </c>
      <c r="G18" s="199"/>
      <c r="H18" s="199"/>
      <c r="I18" s="199"/>
      <c r="J18" s="199"/>
      <c r="K18" s="183"/>
      <c r="L18" s="183"/>
      <c r="M18" s="183"/>
      <c r="N18" s="183"/>
      <c r="O18" s="183"/>
    </row>
    <row r="19" spans="1:15" ht="34.5" customHeight="1">
      <c r="A19" s="183"/>
      <c r="B19" s="388" t="s">
        <v>83</v>
      </c>
      <c r="C19" s="389"/>
      <c r="D19" s="197" t="s">
        <v>112</v>
      </c>
      <c r="E19" s="198"/>
      <c r="F19" s="199" t="s">
        <v>113</v>
      </c>
      <c r="G19" s="199"/>
      <c r="H19" s="199"/>
      <c r="I19" s="199"/>
      <c r="J19" s="199"/>
      <c r="K19" s="183"/>
      <c r="L19" s="183"/>
      <c r="M19" s="183"/>
      <c r="N19" s="183"/>
      <c r="O19" s="183"/>
    </row>
    <row r="20" spans="1:15" ht="34.5" customHeight="1">
      <c r="A20" s="183"/>
      <c r="B20" s="388" t="s">
        <v>114</v>
      </c>
      <c r="C20" s="389"/>
      <c r="D20" s="197">
        <v>643.44000000000005</v>
      </c>
      <c r="E20" s="198"/>
      <c r="F20" s="199" t="s">
        <v>111</v>
      </c>
      <c r="G20" s="199"/>
      <c r="H20" s="199"/>
      <c r="I20" s="199"/>
      <c r="J20" s="199"/>
      <c r="K20" s="183"/>
      <c r="L20" s="183"/>
      <c r="M20" s="183"/>
      <c r="N20" s="183"/>
      <c r="O20" s="183"/>
    </row>
    <row r="21" spans="1:15" ht="19.5" customHeight="1">
      <c r="A21" s="183"/>
      <c r="B21" s="200" t="s">
        <v>115</v>
      </c>
      <c r="C21" s="201"/>
      <c r="D21" s="201"/>
      <c r="E21" s="202"/>
      <c r="F21" s="202"/>
      <c r="G21" s="202"/>
      <c r="H21" s="202"/>
      <c r="I21" s="202"/>
      <c r="J21" s="202"/>
      <c r="K21" s="183"/>
      <c r="L21" s="183"/>
      <c r="M21" s="183"/>
      <c r="N21" s="183"/>
      <c r="O21" s="183"/>
    </row>
    <row r="22" spans="1:15" ht="33.75" customHeight="1">
      <c r="A22" s="183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183"/>
      <c r="L22" s="183"/>
      <c r="M22" s="183"/>
      <c r="N22" s="183"/>
      <c r="O22" s="183"/>
    </row>
    <row r="23" spans="1:15" ht="19.5" customHeight="1">
      <c r="A23" s="183"/>
      <c r="B23" s="183"/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</row>
    <row r="24" spans="1:15" ht="19.5" customHeight="1">
      <c r="A24" s="183"/>
      <c r="B24" s="183"/>
      <c r="C24" s="183"/>
      <c r="D24" s="183"/>
      <c r="E24" s="183"/>
      <c r="F24" s="183"/>
      <c r="G24" s="183"/>
      <c r="H24" s="203"/>
      <c r="I24" s="183"/>
      <c r="J24" s="183"/>
      <c r="K24" s="183"/>
      <c r="L24" s="183"/>
      <c r="M24" s="183"/>
      <c r="N24" s="183"/>
      <c r="O24" s="183"/>
    </row>
    <row r="25" spans="1:15" ht="19.5" customHeight="1">
      <c r="A25" s="183"/>
      <c r="B25" s="183"/>
      <c r="C25" s="183"/>
      <c r="D25" s="183"/>
      <c r="E25" s="183"/>
      <c r="F25" s="183"/>
      <c r="G25" s="183"/>
      <c r="H25" s="183"/>
      <c r="I25" s="183"/>
      <c r="J25" s="183"/>
      <c r="K25" s="183"/>
      <c r="L25" s="183"/>
      <c r="M25" s="183"/>
      <c r="N25" s="183"/>
      <c r="O25" s="183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5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37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96" t="s">
        <v>102</v>
      </c>
      <c r="D4" s="112" t="s">
        <v>103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4"/>
      <c r="L5" s="4"/>
      <c r="M5" s="4"/>
      <c r="N5" s="4"/>
      <c r="O5" s="4"/>
    </row>
    <row r="6" spans="1:15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1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31"/>
      <c r="L8" s="31"/>
      <c r="M8" s="31"/>
      <c r="N8" s="31"/>
      <c r="O8" s="31"/>
    </row>
    <row r="9" spans="1:15" ht="30" customHeight="1">
      <c r="A9" s="31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31"/>
      <c r="L9" s="31"/>
      <c r="M9" s="31"/>
      <c r="N9" s="31"/>
      <c r="O9" s="31"/>
    </row>
    <row r="10" spans="1:15" ht="30" customHeight="1">
      <c r="A10" s="31"/>
      <c r="B10" s="364"/>
      <c r="C10" s="365"/>
      <c r="D10" s="365"/>
      <c r="E10" s="365"/>
      <c r="F10" s="365"/>
      <c r="G10" s="365"/>
      <c r="H10" s="11" t="s">
        <v>17</v>
      </c>
      <c r="I10" s="11" t="s">
        <v>18</v>
      </c>
      <c r="J10" s="13" t="s">
        <v>19</v>
      </c>
      <c r="K10" s="31"/>
      <c r="L10" s="31"/>
      <c r="M10" s="31"/>
      <c r="N10" s="31"/>
      <c r="O10" s="31"/>
    </row>
    <row r="11" spans="1:15" ht="34.5" customHeight="1">
      <c r="A11" s="31"/>
      <c r="B11" s="98" t="s">
        <v>36</v>
      </c>
      <c r="C11" s="98" t="s">
        <v>37</v>
      </c>
      <c r="D11" s="113">
        <v>524</v>
      </c>
      <c r="E11" s="113">
        <v>94</v>
      </c>
      <c r="F11" s="113">
        <v>16</v>
      </c>
      <c r="G11" s="100">
        <v>0</v>
      </c>
      <c r="H11" s="113">
        <v>578</v>
      </c>
      <c r="I11" s="113">
        <v>891</v>
      </c>
      <c r="J11" s="101">
        <f>H11+I11</f>
        <v>1469</v>
      </c>
      <c r="K11" s="31"/>
      <c r="L11" s="31"/>
      <c r="M11" s="31"/>
      <c r="N11" s="31"/>
      <c r="O11" s="31"/>
    </row>
    <row r="12" spans="1:15" ht="34.5" customHeight="1">
      <c r="A12" s="31"/>
      <c r="B12" s="391" t="s">
        <v>19</v>
      </c>
      <c r="C12" s="392"/>
      <c r="D12" s="103">
        <f t="shared" ref="D12:J12" si="0">SUM(D11:D11)</f>
        <v>524</v>
      </c>
      <c r="E12" s="103">
        <f t="shared" si="0"/>
        <v>94</v>
      </c>
      <c r="F12" s="103">
        <f t="shared" si="0"/>
        <v>16</v>
      </c>
      <c r="G12" s="103">
        <f t="shared" si="0"/>
        <v>0</v>
      </c>
      <c r="H12" s="103">
        <f t="shared" si="0"/>
        <v>578</v>
      </c>
      <c r="I12" s="103">
        <f t="shared" si="0"/>
        <v>891</v>
      </c>
      <c r="J12" s="104">
        <f t="shared" si="0"/>
        <v>1469</v>
      </c>
      <c r="K12" s="31"/>
      <c r="L12" s="31"/>
      <c r="M12" s="31"/>
      <c r="N12" s="31"/>
      <c r="O12" s="31"/>
    </row>
    <row r="13" spans="1:15" ht="30" customHeight="1">
      <c r="A13" s="31"/>
      <c r="B13" s="393"/>
      <c r="C13" s="393"/>
      <c r="D13" s="393"/>
      <c r="E13" s="393"/>
      <c r="F13" s="393"/>
      <c r="G13" s="393"/>
      <c r="H13" s="393"/>
      <c r="I13" s="393"/>
      <c r="J13" s="393"/>
      <c r="K13" s="31"/>
      <c r="L13" s="31"/>
      <c r="M13" s="31"/>
      <c r="N13" s="31"/>
      <c r="O13" s="31"/>
    </row>
    <row r="14" spans="1:15" ht="30" customHeight="1">
      <c r="A14" s="31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31"/>
      <c r="L14" s="31"/>
      <c r="M14" s="31"/>
      <c r="N14" s="31"/>
      <c r="O14" s="31"/>
    </row>
    <row r="15" spans="1:15" ht="39.75" customHeight="1">
      <c r="A15" s="31"/>
      <c r="B15" s="395" t="s">
        <v>105</v>
      </c>
      <c r="C15" s="396"/>
      <c r="D15" s="102" t="s">
        <v>106</v>
      </c>
      <c r="E15" s="396" t="s">
        <v>107</v>
      </c>
      <c r="F15" s="396"/>
      <c r="G15" s="396"/>
      <c r="H15" s="396"/>
      <c r="I15" s="396"/>
      <c r="J15" s="397"/>
      <c r="K15" s="31"/>
      <c r="L15" s="31"/>
      <c r="M15" s="31"/>
      <c r="N15" s="31"/>
      <c r="O15" s="31"/>
    </row>
    <row r="16" spans="1:15" ht="34.5" customHeight="1">
      <c r="A16" s="31"/>
      <c r="B16" s="388" t="s">
        <v>80</v>
      </c>
      <c r="C16" s="389"/>
      <c r="D16" s="105">
        <v>1393.1</v>
      </c>
      <c r="E16" s="106"/>
      <c r="F16" s="107" t="s">
        <v>118</v>
      </c>
      <c r="G16" s="107"/>
      <c r="H16" s="107"/>
      <c r="I16" s="107"/>
      <c r="J16" s="107"/>
      <c r="K16" s="31"/>
      <c r="L16" s="31"/>
      <c r="M16" s="31"/>
      <c r="N16" s="31"/>
      <c r="O16" s="31"/>
    </row>
    <row r="17" spans="1:15" ht="34.5" customHeight="1">
      <c r="A17" s="31"/>
      <c r="B17" s="388" t="s">
        <v>81</v>
      </c>
      <c r="C17" s="389"/>
      <c r="D17" s="105">
        <v>1178.82</v>
      </c>
      <c r="E17" s="106"/>
      <c r="F17" s="107" t="s">
        <v>119</v>
      </c>
      <c r="G17" s="107"/>
      <c r="H17" s="107"/>
      <c r="I17" s="107"/>
      <c r="J17" s="107"/>
      <c r="K17" s="31"/>
      <c r="L17" s="31"/>
      <c r="M17" s="31"/>
      <c r="N17" s="31"/>
      <c r="O17" s="31"/>
    </row>
    <row r="18" spans="1:15" ht="34.5" customHeight="1">
      <c r="A18" s="31"/>
      <c r="B18" s="388" t="s">
        <v>120</v>
      </c>
      <c r="C18" s="389"/>
      <c r="D18" s="347">
        <v>607.86</v>
      </c>
      <c r="E18" s="106"/>
      <c r="F18" s="107" t="s">
        <v>111</v>
      </c>
      <c r="G18" s="107"/>
      <c r="H18" s="107"/>
      <c r="I18" s="107"/>
      <c r="J18" s="107"/>
      <c r="K18" s="31"/>
      <c r="L18" s="31"/>
      <c r="M18" s="31"/>
      <c r="N18" s="31"/>
      <c r="O18" s="31"/>
    </row>
    <row r="19" spans="1:15" ht="34.5" customHeight="1">
      <c r="A19" s="31"/>
      <c r="B19" s="388" t="s">
        <v>83</v>
      </c>
      <c r="C19" s="389"/>
      <c r="D19" s="105" t="s">
        <v>112</v>
      </c>
      <c r="E19" s="106"/>
      <c r="F19" s="107" t="s">
        <v>113</v>
      </c>
      <c r="G19" s="107"/>
      <c r="H19" s="107"/>
      <c r="I19" s="107"/>
      <c r="J19" s="107"/>
      <c r="K19" s="31"/>
      <c r="L19" s="31"/>
      <c r="M19" s="31"/>
      <c r="N19" s="31"/>
      <c r="O19" s="31"/>
    </row>
    <row r="20" spans="1:15" ht="34.5" customHeight="1">
      <c r="A20" s="31"/>
      <c r="B20" s="388" t="s">
        <v>114</v>
      </c>
      <c r="C20" s="389"/>
      <c r="D20" s="105">
        <v>643.44000000000005</v>
      </c>
      <c r="E20" s="106"/>
      <c r="F20" s="107" t="s">
        <v>111</v>
      </c>
      <c r="G20" s="107"/>
      <c r="H20" s="107"/>
      <c r="I20" s="107"/>
      <c r="J20" s="107"/>
      <c r="K20" s="31"/>
      <c r="L20" s="31"/>
      <c r="M20" s="31"/>
      <c r="N20" s="31"/>
      <c r="O20" s="31"/>
    </row>
    <row r="21" spans="1:15" ht="19.5" customHeight="1">
      <c r="A21" s="31"/>
      <c r="B21" s="108" t="s">
        <v>115</v>
      </c>
      <c r="C21" s="109"/>
      <c r="D21" s="109"/>
      <c r="E21" s="110"/>
      <c r="F21" s="110"/>
      <c r="G21" s="110"/>
      <c r="H21" s="110"/>
      <c r="I21" s="110"/>
      <c r="J21" s="110"/>
      <c r="K21" s="31"/>
      <c r="L21" s="31"/>
      <c r="M21" s="31"/>
      <c r="N21" s="31"/>
      <c r="O21" s="31"/>
    </row>
    <row r="22" spans="1:15" ht="33.75" customHeight="1">
      <c r="A22" s="31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31"/>
      <c r="L22" s="31"/>
      <c r="M22" s="31"/>
      <c r="N22" s="31"/>
      <c r="O22" s="31"/>
    </row>
    <row r="23" spans="1:15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5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  <c r="K24" s="31"/>
      <c r="L24" s="31"/>
      <c r="M24" s="31"/>
      <c r="N24" s="31"/>
      <c r="O24" s="31"/>
    </row>
    <row r="25" spans="1:15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10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39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96" t="s">
        <v>102</v>
      </c>
      <c r="D4" s="112" t="s">
        <v>103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4"/>
      <c r="L5" s="4"/>
      <c r="M5" s="4"/>
      <c r="N5" s="4"/>
      <c r="O5" s="4"/>
    </row>
    <row r="6" spans="1:15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1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31"/>
      <c r="L8" s="31"/>
      <c r="M8" s="31"/>
      <c r="N8" s="31"/>
      <c r="O8" s="31"/>
    </row>
    <row r="9" spans="1:15" ht="30" customHeight="1">
      <c r="A9" s="31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31"/>
      <c r="L9" s="31"/>
      <c r="M9" s="31"/>
      <c r="N9" s="31"/>
      <c r="O9" s="31"/>
    </row>
    <row r="10" spans="1:15" ht="30" customHeight="1">
      <c r="A10" s="31"/>
      <c r="B10" s="364"/>
      <c r="C10" s="365"/>
      <c r="D10" s="365"/>
      <c r="E10" s="365"/>
      <c r="F10" s="365"/>
      <c r="G10" s="365"/>
      <c r="H10" s="11" t="s">
        <v>17</v>
      </c>
      <c r="I10" s="11" t="s">
        <v>18</v>
      </c>
      <c r="J10" s="13" t="s">
        <v>19</v>
      </c>
      <c r="K10" s="31"/>
      <c r="L10" s="31"/>
      <c r="M10" s="31"/>
      <c r="N10" s="31"/>
      <c r="O10" s="31"/>
    </row>
    <row r="11" spans="1:15" ht="34.5" customHeight="1">
      <c r="A11" s="31"/>
      <c r="B11" s="98" t="s">
        <v>38</v>
      </c>
      <c r="C11" s="98" t="s">
        <v>39</v>
      </c>
      <c r="D11" s="113">
        <v>559</v>
      </c>
      <c r="E11" s="113">
        <v>132</v>
      </c>
      <c r="F11" s="113">
        <v>7</v>
      </c>
      <c r="G11" s="100">
        <v>0</v>
      </c>
      <c r="H11" s="113">
        <v>610</v>
      </c>
      <c r="I11" s="113">
        <v>1043</v>
      </c>
      <c r="J11" s="101">
        <f>H11+I11</f>
        <v>1653</v>
      </c>
      <c r="K11" s="31"/>
      <c r="L11" s="31"/>
      <c r="M11" s="31"/>
      <c r="N11" s="31"/>
      <c r="O11" s="31"/>
    </row>
    <row r="12" spans="1:15" ht="34.5" customHeight="1">
      <c r="A12" s="31"/>
      <c r="B12" s="391" t="s">
        <v>19</v>
      </c>
      <c r="C12" s="392"/>
      <c r="D12" s="103">
        <f t="shared" ref="D12:J12" si="0">SUM(D11:D11)</f>
        <v>559</v>
      </c>
      <c r="E12" s="103">
        <f t="shared" si="0"/>
        <v>132</v>
      </c>
      <c r="F12" s="103">
        <f t="shared" si="0"/>
        <v>7</v>
      </c>
      <c r="G12" s="103">
        <f t="shared" si="0"/>
        <v>0</v>
      </c>
      <c r="H12" s="103">
        <f t="shared" si="0"/>
        <v>610</v>
      </c>
      <c r="I12" s="103">
        <f t="shared" si="0"/>
        <v>1043</v>
      </c>
      <c r="J12" s="104">
        <f t="shared" si="0"/>
        <v>1653</v>
      </c>
      <c r="K12" s="31"/>
      <c r="L12" s="31"/>
      <c r="M12" s="31"/>
      <c r="N12" s="31"/>
      <c r="O12" s="31"/>
    </row>
    <row r="13" spans="1:15" ht="30" customHeight="1">
      <c r="A13" s="31"/>
      <c r="B13" s="393"/>
      <c r="C13" s="393"/>
      <c r="D13" s="393"/>
      <c r="E13" s="393"/>
      <c r="F13" s="393"/>
      <c r="G13" s="393"/>
      <c r="H13" s="393"/>
      <c r="I13" s="393"/>
      <c r="J13" s="393"/>
      <c r="K13" s="31"/>
      <c r="L13" s="31"/>
      <c r="M13" s="31"/>
      <c r="N13" s="31"/>
      <c r="O13" s="31"/>
    </row>
    <row r="14" spans="1:15" ht="30" customHeight="1">
      <c r="A14" s="31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31"/>
      <c r="L14" s="31"/>
      <c r="M14" s="31"/>
      <c r="N14" s="31"/>
      <c r="O14" s="31"/>
    </row>
    <row r="15" spans="1:15" ht="39.75" customHeight="1">
      <c r="A15" s="31"/>
      <c r="B15" s="395" t="s">
        <v>105</v>
      </c>
      <c r="C15" s="396"/>
      <c r="D15" s="102" t="s">
        <v>106</v>
      </c>
      <c r="E15" s="396" t="s">
        <v>107</v>
      </c>
      <c r="F15" s="396"/>
      <c r="G15" s="396"/>
      <c r="H15" s="396"/>
      <c r="I15" s="396"/>
      <c r="J15" s="397"/>
      <c r="K15" s="31"/>
      <c r="L15" s="31"/>
      <c r="M15" s="31"/>
      <c r="N15" s="31"/>
      <c r="O15" s="31"/>
    </row>
    <row r="16" spans="1:15" ht="34.5" customHeight="1">
      <c r="A16" s="31"/>
      <c r="B16" s="388" t="s">
        <v>80</v>
      </c>
      <c r="C16" s="389"/>
      <c r="D16" s="105">
        <v>1393.1</v>
      </c>
      <c r="E16" s="106"/>
      <c r="F16" s="107" t="s">
        <v>118</v>
      </c>
      <c r="G16" s="107"/>
      <c r="H16" s="107"/>
      <c r="I16" s="107"/>
      <c r="J16" s="107"/>
      <c r="K16" s="31"/>
      <c r="L16" s="31"/>
      <c r="M16" s="31"/>
      <c r="N16" s="31"/>
      <c r="O16" s="31"/>
    </row>
    <row r="17" spans="1:15" ht="34.5" customHeight="1">
      <c r="A17" s="31"/>
      <c r="B17" s="388" t="s">
        <v>81</v>
      </c>
      <c r="C17" s="389"/>
      <c r="D17" s="105">
        <v>1178.82</v>
      </c>
      <c r="E17" s="106"/>
      <c r="F17" s="107" t="s">
        <v>119</v>
      </c>
      <c r="G17" s="107"/>
      <c r="H17" s="107"/>
      <c r="I17" s="107"/>
      <c r="J17" s="107"/>
      <c r="K17" s="31"/>
      <c r="L17" s="31"/>
      <c r="M17" s="31"/>
      <c r="N17" s="31"/>
      <c r="O17" s="31"/>
    </row>
    <row r="18" spans="1:15" ht="34.5" customHeight="1">
      <c r="A18" s="31"/>
      <c r="B18" s="388" t="s">
        <v>120</v>
      </c>
      <c r="C18" s="389"/>
      <c r="D18" s="347">
        <v>534.36</v>
      </c>
      <c r="E18" s="106"/>
      <c r="F18" s="107" t="s">
        <v>111</v>
      </c>
      <c r="G18" s="107"/>
      <c r="H18" s="107"/>
      <c r="I18" s="107"/>
      <c r="J18" s="107"/>
      <c r="K18" s="31"/>
      <c r="L18" s="31"/>
      <c r="M18" s="31"/>
      <c r="N18" s="31"/>
      <c r="O18" s="31"/>
    </row>
    <row r="19" spans="1:15" ht="34.5" customHeight="1">
      <c r="A19" s="31"/>
      <c r="B19" s="388" t="s">
        <v>83</v>
      </c>
      <c r="C19" s="389"/>
      <c r="D19" s="105" t="s">
        <v>112</v>
      </c>
      <c r="E19" s="106"/>
      <c r="F19" s="107" t="s">
        <v>113</v>
      </c>
      <c r="G19" s="107"/>
      <c r="H19" s="107"/>
      <c r="I19" s="107"/>
      <c r="J19" s="107"/>
      <c r="K19" s="31"/>
      <c r="L19" s="31"/>
      <c r="M19" s="31"/>
      <c r="N19" s="31"/>
      <c r="O19" s="31"/>
    </row>
    <row r="20" spans="1:15" ht="34.5" customHeight="1">
      <c r="A20" s="31"/>
      <c r="B20" s="388" t="s">
        <v>114</v>
      </c>
      <c r="C20" s="389"/>
      <c r="D20" s="105">
        <v>643.44000000000005</v>
      </c>
      <c r="E20" s="106"/>
      <c r="F20" s="107" t="s">
        <v>111</v>
      </c>
      <c r="G20" s="107"/>
      <c r="H20" s="107"/>
      <c r="I20" s="107"/>
      <c r="J20" s="107"/>
      <c r="K20" s="31"/>
      <c r="L20" s="31"/>
      <c r="M20" s="31"/>
      <c r="N20" s="31"/>
      <c r="O20" s="31"/>
    </row>
    <row r="21" spans="1:15" ht="19.5" customHeight="1">
      <c r="A21" s="31"/>
      <c r="B21" s="108" t="s">
        <v>115</v>
      </c>
      <c r="C21" s="109"/>
      <c r="D21" s="109"/>
      <c r="E21" s="110"/>
      <c r="F21" s="110"/>
      <c r="G21" s="110"/>
      <c r="H21" s="110"/>
      <c r="I21" s="110"/>
      <c r="J21" s="110"/>
      <c r="K21" s="31"/>
      <c r="L21" s="31"/>
      <c r="M21" s="31"/>
      <c r="N21" s="31"/>
      <c r="O21" s="31"/>
    </row>
    <row r="22" spans="1:15" ht="33.75" customHeight="1">
      <c r="A22" s="31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31"/>
      <c r="L22" s="31"/>
      <c r="M22" s="31"/>
      <c r="N22" s="31"/>
      <c r="O22" s="31"/>
    </row>
    <row r="23" spans="1:15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5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  <c r="K24" s="31"/>
      <c r="L24" s="31"/>
      <c r="M24" s="31"/>
      <c r="N24" s="31"/>
      <c r="O24" s="31"/>
    </row>
    <row r="25" spans="1:15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7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204"/>
      <c r="B1" s="205" t="s">
        <v>0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</row>
    <row r="2" spans="1:15" ht="30" customHeight="1">
      <c r="A2" s="206"/>
      <c r="B2" s="206" t="s">
        <v>1</v>
      </c>
      <c r="C2" s="207" t="s">
        <v>2</v>
      </c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</row>
    <row r="3" spans="1:15" ht="30" customHeight="1">
      <c r="A3" s="206"/>
      <c r="B3" s="206" t="s">
        <v>3</v>
      </c>
      <c r="C3" s="208" t="s">
        <v>41</v>
      </c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</row>
    <row r="4" spans="1:15" ht="30" customHeight="1">
      <c r="A4" s="206"/>
      <c r="B4" s="206" t="s">
        <v>5</v>
      </c>
      <c r="C4" s="209" t="s">
        <v>102</v>
      </c>
      <c r="D4" s="210" t="s">
        <v>103</v>
      </c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</row>
    <row r="5" spans="1:15" ht="39.75" customHeight="1">
      <c r="A5" s="211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211"/>
      <c r="L5" s="211"/>
      <c r="M5" s="211"/>
      <c r="N5" s="211"/>
      <c r="O5" s="211"/>
    </row>
    <row r="6" spans="1:15" ht="19.5" customHeight="1">
      <c r="A6" s="206"/>
      <c r="B6" s="212"/>
      <c r="C6" s="212"/>
      <c r="D6" s="212"/>
      <c r="E6" s="212"/>
      <c r="F6" s="212"/>
      <c r="G6" s="212"/>
      <c r="H6" s="212"/>
      <c r="I6" s="212"/>
      <c r="J6" s="212"/>
      <c r="K6" s="206"/>
      <c r="L6" s="206"/>
      <c r="M6" s="206"/>
      <c r="N6" s="206"/>
      <c r="O6" s="206"/>
    </row>
    <row r="7" spans="1:15" ht="39.75" customHeight="1">
      <c r="A7" s="206"/>
      <c r="B7" s="207" t="s">
        <v>7</v>
      </c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</row>
    <row r="8" spans="1:15" ht="39.75" customHeight="1">
      <c r="A8" s="213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213"/>
      <c r="L8" s="213"/>
      <c r="M8" s="213"/>
      <c r="N8" s="213"/>
      <c r="O8" s="213"/>
    </row>
    <row r="9" spans="1:15" ht="30" customHeight="1">
      <c r="A9" s="213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213"/>
      <c r="L9" s="213"/>
      <c r="M9" s="213"/>
      <c r="N9" s="213"/>
      <c r="O9" s="213"/>
    </row>
    <row r="10" spans="1:15" ht="30" customHeight="1">
      <c r="A10" s="213"/>
      <c r="B10" s="364"/>
      <c r="C10" s="365"/>
      <c r="D10" s="365"/>
      <c r="E10" s="365"/>
      <c r="F10" s="365"/>
      <c r="G10" s="365"/>
      <c r="H10" s="214" t="s">
        <v>17</v>
      </c>
      <c r="I10" s="214" t="s">
        <v>18</v>
      </c>
      <c r="J10" s="215" t="s">
        <v>19</v>
      </c>
      <c r="K10" s="213"/>
      <c r="L10" s="213"/>
      <c r="M10" s="213"/>
      <c r="N10" s="213"/>
      <c r="O10" s="213"/>
    </row>
    <row r="11" spans="1:15" ht="34.5" customHeight="1">
      <c r="A11" s="213"/>
      <c r="B11" s="216" t="s">
        <v>40</v>
      </c>
      <c r="C11" s="216" t="s">
        <v>41</v>
      </c>
      <c r="D11" s="217">
        <v>325</v>
      </c>
      <c r="E11" s="218">
        <v>65</v>
      </c>
      <c r="F11" s="219">
        <v>0</v>
      </c>
      <c r="G11" s="220">
        <v>0</v>
      </c>
      <c r="H11" s="221">
        <v>346</v>
      </c>
      <c r="I11" s="222">
        <v>566</v>
      </c>
      <c r="J11" s="223">
        <f>H11+I11</f>
        <v>912</v>
      </c>
      <c r="K11" s="213"/>
      <c r="L11" s="213"/>
      <c r="M11" s="213"/>
      <c r="N11" s="213"/>
      <c r="O11" s="213"/>
    </row>
    <row r="12" spans="1:15" ht="34.5" customHeight="1">
      <c r="A12" s="213"/>
      <c r="B12" s="391" t="s">
        <v>19</v>
      </c>
      <c r="C12" s="392"/>
      <c r="D12" s="225">
        <f t="shared" ref="D12:J12" si="0">SUM(D11:D11)</f>
        <v>325</v>
      </c>
      <c r="E12" s="225">
        <f t="shared" si="0"/>
        <v>65</v>
      </c>
      <c r="F12" s="225">
        <f t="shared" si="0"/>
        <v>0</v>
      </c>
      <c r="G12" s="225">
        <f t="shared" si="0"/>
        <v>0</v>
      </c>
      <c r="H12" s="225">
        <f t="shared" si="0"/>
        <v>346</v>
      </c>
      <c r="I12" s="225">
        <f t="shared" si="0"/>
        <v>566</v>
      </c>
      <c r="J12" s="226">
        <f t="shared" si="0"/>
        <v>912</v>
      </c>
      <c r="K12" s="213"/>
      <c r="L12" s="213"/>
      <c r="M12" s="213"/>
      <c r="N12" s="213"/>
      <c r="O12" s="213"/>
    </row>
    <row r="13" spans="1:15" ht="30" customHeight="1">
      <c r="A13" s="213"/>
      <c r="B13" s="393"/>
      <c r="C13" s="393"/>
      <c r="D13" s="393"/>
      <c r="E13" s="393"/>
      <c r="F13" s="393"/>
      <c r="G13" s="393"/>
      <c r="H13" s="393"/>
      <c r="I13" s="393"/>
      <c r="J13" s="393"/>
      <c r="K13" s="213"/>
      <c r="L13" s="213"/>
      <c r="M13" s="213"/>
      <c r="N13" s="213"/>
      <c r="O13" s="213"/>
    </row>
    <row r="14" spans="1:15" ht="30" customHeight="1">
      <c r="A14" s="213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213"/>
      <c r="L14" s="213"/>
      <c r="M14" s="213"/>
      <c r="N14" s="213"/>
      <c r="O14" s="213"/>
    </row>
    <row r="15" spans="1:15" ht="39.75" customHeight="1">
      <c r="A15" s="213"/>
      <c r="B15" s="395" t="s">
        <v>105</v>
      </c>
      <c r="C15" s="396"/>
      <c r="D15" s="224" t="s">
        <v>106</v>
      </c>
      <c r="E15" s="396" t="s">
        <v>107</v>
      </c>
      <c r="F15" s="396"/>
      <c r="G15" s="396"/>
      <c r="H15" s="396"/>
      <c r="I15" s="396"/>
      <c r="J15" s="397"/>
      <c r="K15" s="213"/>
      <c r="L15" s="213"/>
      <c r="M15" s="213"/>
      <c r="N15" s="213"/>
      <c r="O15" s="213"/>
    </row>
    <row r="16" spans="1:15" ht="34.5" customHeight="1">
      <c r="A16" s="213"/>
      <c r="B16" s="388" t="s">
        <v>80</v>
      </c>
      <c r="C16" s="389"/>
      <c r="D16" s="227">
        <v>1393.1</v>
      </c>
      <c r="E16" s="228"/>
      <c r="F16" s="229" t="s">
        <v>118</v>
      </c>
      <c r="G16" s="229"/>
      <c r="H16" s="229"/>
      <c r="I16" s="229"/>
      <c r="J16" s="229"/>
      <c r="K16" s="213"/>
      <c r="L16" s="213"/>
      <c r="M16" s="213"/>
      <c r="N16" s="213"/>
      <c r="O16" s="213"/>
    </row>
    <row r="17" spans="1:15" ht="34.5" customHeight="1">
      <c r="A17" s="213"/>
      <c r="B17" s="388" t="s">
        <v>81</v>
      </c>
      <c r="C17" s="389"/>
      <c r="D17" s="227">
        <v>1178.82</v>
      </c>
      <c r="E17" s="228"/>
      <c r="F17" s="229" t="s">
        <v>119</v>
      </c>
      <c r="G17" s="229"/>
      <c r="H17" s="229"/>
      <c r="I17" s="229"/>
      <c r="J17" s="229"/>
      <c r="K17" s="213"/>
      <c r="L17" s="213"/>
      <c r="M17" s="213"/>
      <c r="N17" s="213"/>
      <c r="O17" s="213"/>
    </row>
    <row r="18" spans="1:15" ht="34.5" customHeight="1">
      <c r="A18" s="213"/>
      <c r="B18" s="388" t="s">
        <v>120</v>
      </c>
      <c r="C18" s="389"/>
      <c r="D18" s="347">
        <v>0</v>
      </c>
      <c r="E18" s="228"/>
      <c r="F18" s="229" t="s">
        <v>111</v>
      </c>
      <c r="G18" s="229"/>
      <c r="H18" s="229"/>
      <c r="I18" s="229"/>
      <c r="J18" s="229"/>
      <c r="K18" s="213"/>
      <c r="L18" s="213"/>
      <c r="M18" s="213"/>
      <c r="N18" s="213"/>
      <c r="O18" s="213"/>
    </row>
    <row r="19" spans="1:15" ht="34.5" customHeight="1">
      <c r="A19" s="213"/>
      <c r="B19" s="388" t="s">
        <v>83</v>
      </c>
      <c r="C19" s="389"/>
      <c r="D19" s="227" t="s">
        <v>112</v>
      </c>
      <c r="E19" s="228"/>
      <c r="F19" s="229" t="s">
        <v>113</v>
      </c>
      <c r="G19" s="229"/>
      <c r="H19" s="229"/>
      <c r="I19" s="229"/>
      <c r="J19" s="229"/>
      <c r="K19" s="213"/>
      <c r="L19" s="213"/>
      <c r="M19" s="213"/>
      <c r="N19" s="213"/>
      <c r="O19" s="213"/>
    </row>
    <row r="20" spans="1:15" ht="34.5" customHeight="1">
      <c r="A20" s="213"/>
      <c r="B20" s="388" t="s">
        <v>114</v>
      </c>
      <c r="C20" s="389"/>
      <c r="D20" s="227">
        <v>643.44000000000005</v>
      </c>
      <c r="E20" s="228"/>
      <c r="F20" s="229" t="s">
        <v>111</v>
      </c>
      <c r="G20" s="229"/>
      <c r="H20" s="229"/>
      <c r="I20" s="229"/>
      <c r="J20" s="229"/>
      <c r="K20" s="213"/>
      <c r="L20" s="213"/>
      <c r="M20" s="213"/>
      <c r="N20" s="213"/>
      <c r="O20" s="213"/>
    </row>
    <row r="21" spans="1:15" ht="19.5" customHeight="1">
      <c r="A21" s="213"/>
      <c r="B21" s="230" t="s">
        <v>115</v>
      </c>
      <c r="C21" s="231"/>
      <c r="D21" s="231"/>
      <c r="E21" s="232"/>
      <c r="F21" s="232"/>
      <c r="G21" s="232"/>
      <c r="H21" s="232"/>
      <c r="I21" s="232"/>
      <c r="J21" s="232"/>
      <c r="K21" s="213"/>
      <c r="L21" s="213"/>
      <c r="M21" s="213"/>
      <c r="N21" s="213"/>
      <c r="O21" s="213"/>
    </row>
    <row r="22" spans="1:15" ht="33.75" customHeight="1">
      <c r="A22" s="213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213"/>
      <c r="L22" s="213"/>
      <c r="M22" s="213"/>
      <c r="N22" s="213"/>
      <c r="O22" s="213"/>
    </row>
    <row r="23" spans="1:15" ht="19.5" customHeight="1">
      <c r="A23" s="213"/>
      <c r="B23" s="213"/>
      <c r="C23" s="213"/>
      <c r="D23" s="213"/>
      <c r="E23" s="213"/>
      <c r="F23" s="213"/>
      <c r="G23" s="213"/>
      <c r="H23" s="213"/>
      <c r="I23" s="213"/>
      <c r="J23" s="213"/>
      <c r="K23" s="213"/>
      <c r="L23" s="213"/>
      <c r="M23" s="213"/>
      <c r="N23" s="213"/>
      <c r="O23" s="213"/>
    </row>
    <row r="24" spans="1:15" ht="19.5" customHeight="1">
      <c r="A24" s="213"/>
      <c r="B24" s="213"/>
      <c r="C24" s="213"/>
      <c r="D24" s="213"/>
      <c r="E24" s="213"/>
      <c r="F24" s="213"/>
      <c r="G24" s="213"/>
      <c r="H24" s="233"/>
      <c r="I24" s="213"/>
      <c r="J24" s="213"/>
      <c r="K24" s="213"/>
      <c r="L24" s="213"/>
      <c r="M24" s="213"/>
      <c r="N24" s="213"/>
      <c r="O24" s="213"/>
    </row>
    <row r="25" spans="1:15" ht="19.5" customHeight="1">
      <c r="A25" s="213"/>
      <c r="B25" s="213"/>
      <c r="C25" s="213"/>
      <c r="D25" s="213"/>
      <c r="E25" s="213"/>
      <c r="F25" s="213"/>
      <c r="G25" s="213"/>
      <c r="H25" s="213"/>
      <c r="I25" s="213"/>
      <c r="J25" s="213"/>
      <c r="K25" s="213"/>
      <c r="L25" s="213"/>
      <c r="M25" s="213"/>
      <c r="N25" s="213"/>
      <c r="O25" s="213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7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96" t="s">
        <v>102</v>
      </c>
      <c r="D4" s="112" t="s">
        <v>103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4"/>
      <c r="L5" s="4"/>
      <c r="M5" s="4"/>
      <c r="N5" s="4"/>
      <c r="O5" s="4"/>
    </row>
    <row r="6" spans="1:15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1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31"/>
      <c r="L8" s="31"/>
      <c r="M8" s="31"/>
      <c r="N8" s="31"/>
      <c r="O8" s="31"/>
    </row>
    <row r="9" spans="1:15" ht="30" customHeight="1">
      <c r="A9" s="31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31"/>
      <c r="L9" s="31"/>
      <c r="M9" s="31"/>
      <c r="N9" s="31"/>
      <c r="O9" s="31"/>
    </row>
    <row r="10" spans="1:15" ht="30" customHeight="1">
      <c r="A10" s="31"/>
      <c r="B10" s="364"/>
      <c r="C10" s="365"/>
      <c r="D10" s="365"/>
      <c r="E10" s="365"/>
      <c r="F10" s="365"/>
      <c r="G10" s="365"/>
      <c r="H10" s="11" t="s">
        <v>17</v>
      </c>
      <c r="I10" s="11" t="s">
        <v>18</v>
      </c>
      <c r="J10" s="13" t="s">
        <v>19</v>
      </c>
      <c r="K10" s="31"/>
      <c r="L10" s="31"/>
      <c r="M10" s="31"/>
      <c r="N10" s="31"/>
      <c r="O10" s="31"/>
    </row>
    <row r="11" spans="1:15" ht="34.5" customHeight="1">
      <c r="A11" s="31"/>
      <c r="B11" s="98" t="s">
        <v>42</v>
      </c>
      <c r="C11" s="98" t="s">
        <v>43</v>
      </c>
      <c r="D11" s="113">
        <v>310</v>
      </c>
      <c r="E11" s="113">
        <v>49</v>
      </c>
      <c r="F11" s="113">
        <v>0</v>
      </c>
      <c r="G11" s="100">
        <v>0</v>
      </c>
      <c r="H11" s="113">
        <v>349</v>
      </c>
      <c r="I11" s="113">
        <v>486</v>
      </c>
      <c r="J11" s="101">
        <f>H11+I11</f>
        <v>835</v>
      </c>
      <c r="K11" s="31"/>
      <c r="L11" s="31"/>
      <c r="M11" s="31"/>
      <c r="N11" s="31"/>
      <c r="O11" s="31"/>
    </row>
    <row r="12" spans="1:15" ht="34.5" customHeight="1">
      <c r="A12" s="31"/>
      <c r="B12" s="391" t="s">
        <v>19</v>
      </c>
      <c r="C12" s="392"/>
      <c r="D12" s="103">
        <f t="shared" ref="D12:J12" si="0">SUM(D11:D11)</f>
        <v>310</v>
      </c>
      <c r="E12" s="103">
        <f t="shared" si="0"/>
        <v>49</v>
      </c>
      <c r="F12" s="103">
        <f t="shared" si="0"/>
        <v>0</v>
      </c>
      <c r="G12" s="103">
        <f t="shared" si="0"/>
        <v>0</v>
      </c>
      <c r="H12" s="103">
        <f t="shared" si="0"/>
        <v>349</v>
      </c>
      <c r="I12" s="103">
        <f t="shared" si="0"/>
        <v>486</v>
      </c>
      <c r="J12" s="104">
        <f t="shared" si="0"/>
        <v>835</v>
      </c>
      <c r="K12" s="31"/>
      <c r="L12" s="31"/>
      <c r="M12" s="31"/>
      <c r="N12" s="31"/>
      <c r="O12" s="31"/>
    </row>
    <row r="13" spans="1:15" ht="30" customHeight="1">
      <c r="A13" s="31"/>
      <c r="B13" s="393"/>
      <c r="C13" s="393"/>
      <c r="D13" s="393"/>
      <c r="E13" s="393"/>
      <c r="F13" s="393"/>
      <c r="G13" s="393"/>
      <c r="H13" s="393"/>
      <c r="I13" s="393"/>
      <c r="J13" s="393"/>
      <c r="K13" s="31"/>
      <c r="L13" s="31"/>
      <c r="M13" s="31"/>
      <c r="N13" s="31"/>
      <c r="O13" s="31"/>
    </row>
    <row r="14" spans="1:15" ht="30" customHeight="1">
      <c r="A14" s="31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31"/>
      <c r="L14" s="31"/>
      <c r="M14" s="31"/>
      <c r="N14" s="31"/>
      <c r="O14" s="31"/>
    </row>
    <row r="15" spans="1:15" ht="39.75" customHeight="1">
      <c r="A15" s="31"/>
      <c r="B15" s="395" t="s">
        <v>105</v>
      </c>
      <c r="C15" s="396"/>
      <c r="D15" s="102" t="s">
        <v>106</v>
      </c>
      <c r="E15" s="396" t="s">
        <v>107</v>
      </c>
      <c r="F15" s="396"/>
      <c r="G15" s="396"/>
      <c r="H15" s="396"/>
      <c r="I15" s="396"/>
      <c r="J15" s="397"/>
      <c r="K15" s="31"/>
      <c r="L15" s="31"/>
      <c r="M15" s="31"/>
      <c r="N15" s="31"/>
      <c r="O15" s="31"/>
    </row>
    <row r="16" spans="1:15" ht="34.5" customHeight="1">
      <c r="A16" s="31"/>
      <c r="B16" s="388" t="s">
        <v>80</v>
      </c>
      <c r="C16" s="389"/>
      <c r="D16" s="105">
        <v>1393.1</v>
      </c>
      <c r="E16" s="106"/>
      <c r="F16" s="107" t="s">
        <v>118</v>
      </c>
      <c r="G16" s="107"/>
      <c r="H16" s="107"/>
      <c r="I16" s="107"/>
      <c r="J16" s="107"/>
      <c r="K16" s="31"/>
      <c r="L16" s="31"/>
      <c r="M16" s="31"/>
      <c r="N16" s="31"/>
      <c r="O16" s="31"/>
    </row>
    <row r="17" spans="1:15" ht="34.5" customHeight="1">
      <c r="A17" s="31"/>
      <c r="B17" s="388" t="s">
        <v>81</v>
      </c>
      <c r="C17" s="389"/>
      <c r="D17" s="105">
        <v>1178.82</v>
      </c>
      <c r="E17" s="106"/>
      <c r="F17" s="107" t="s">
        <v>119</v>
      </c>
      <c r="G17" s="107"/>
      <c r="H17" s="107"/>
      <c r="I17" s="107"/>
      <c r="J17" s="107"/>
      <c r="K17" s="31"/>
      <c r="L17" s="31"/>
      <c r="M17" s="31"/>
      <c r="N17" s="31"/>
      <c r="O17" s="31"/>
    </row>
    <row r="18" spans="1:15" ht="34.5" customHeight="1">
      <c r="A18" s="31"/>
      <c r="B18" s="388" t="s">
        <v>120</v>
      </c>
      <c r="C18" s="389"/>
      <c r="D18" s="347">
        <v>0</v>
      </c>
      <c r="E18" s="106"/>
      <c r="F18" s="107" t="s">
        <v>111</v>
      </c>
      <c r="G18" s="107"/>
      <c r="H18" s="107"/>
      <c r="I18" s="107"/>
      <c r="J18" s="107"/>
      <c r="K18" s="31"/>
      <c r="L18" s="31"/>
      <c r="M18" s="31"/>
      <c r="N18" s="31"/>
      <c r="O18" s="31"/>
    </row>
    <row r="19" spans="1:15" ht="34.5" customHeight="1">
      <c r="A19" s="31"/>
      <c r="B19" s="388" t="s">
        <v>83</v>
      </c>
      <c r="C19" s="389"/>
      <c r="D19" s="105" t="s">
        <v>112</v>
      </c>
      <c r="E19" s="106"/>
      <c r="F19" s="107" t="s">
        <v>113</v>
      </c>
      <c r="G19" s="107"/>
      <c r="H19" s="107"/>
      <c r="I19" s="107"/>
      <c r="J19" s="107"/>
      <c r="K19" s="31"/>
      <c r="L19" s="31"/>
      <c r="M19" s="31"/>
      <c r="N19" s="31"/>
      <c r="O19" s="31"/>
    </row>
    <row r="20" spans="1:15" ht="34.5" customHeight="1">
      <c r="A20" s="31"/>
      <c r="B20" s="388" t="s">
        <v>114</v>
      </c>
      <c r="C20" s="389"/>
      <c r="D20" s="105">
        <v>643.44000000000005</v>
      </c>
      <c r="E20" s="106"/>
      <c r="F20" s="107" t="s">
        <v>111</v>
      </c>
      <c r="G20" s="107"/>
      <c r="H20" s="107"/>
      <c r="I20" s="107"/>
      <c r="J20" s="107"/>
      <c r="K20" s="31"/>
      <c r="L20" s="31"/>
      <c r="M20" s="31"/>
      <c r="N20" s="31"/>
      <c r="O20" s="31"/>
    </row>
    <row r="21" spans="1:15" ht="19.5" customHeight="1">
      <c r="A21" s="31"/>
      <c r="B21" s="108" t="s">
        <v>115</v>
      </c>
      <c r="C21" s="109"/>
      <c r="D21" s="109"/>
      <c r="E21" s="110"/>
      <c r="F21" s="110"/>
      <c r="G21" s="110"/>
      <c r="H21" s="110"/>
      <c r="I21" s="110"/>
      <c r="J21" s="110"/>
      <c r="K21" s="31"/>
      <c r="L21" s="31"/>
      <c r="M21" s="31"/>
      <c r="N21" s="31"/>
      <c r="O21" s="31"/>
    </row>
    <row r="22" spans="1:15" ht="33.75" customHeight="1">
      <c r="A22" s="31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31"/>
      <c r="L22" s="31"/>
      <c r="M22" s="31"/>
      <c r="N22" s="31"/>
      <c r="O22" s="31"/>
    </row>
    <row r="23" spans="1:15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5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  <c r="K24" s="31"/>
      <c r="L24" s="31"/>
      <c r="M24" s="31"/>
      <c r="N24" s="31"/>
      <c r="O24" s="31"/>
    </row>
    <row r="25" spans="1:15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13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96" t="s">
        <v>102</v>
      </c>
      <c r="D4" s="112" t="s">
        <v>103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4"/>
      <c r="L5" s="4"/>
      <c r="M5" s="4"/>
      <c r="N5" s="4"/>
      <c r="O5" s="4"/>
    </row>
    <row r="6" spans="1:15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1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31"/>
      <c r="L8" s="31"/>
      <c r="M8" s="31"/>
      <c r="N8" s="31"/>
      <c r="O8" s="31"/>
    </row>
    <row r="9" spans="1:15" ht="30" customHeight="1">
      <c r="A9" s="31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31"/>
      <c r="L9" s="31"/>
      <c r="M9" s="31"/>
      <c r="N9" s="31"/>
      <c r="O9" s="31"/>
    </row>
    <row r="10" spans="1:15" ht="30" customHeight="1">
      <c r="A10" s="31"/>
      <c r="B10" s="364"/>
      <c r="C10" s="365"/>
      <c r="D10" s="365"/>
      <c r="E10" s="365"/>
      <c r="F10" s="365"/>
      <c r="G10" s="365"/>
      <c r="H10" s="11" t="s">
        <v>17</v>
      </c>
      <c r="I10" s="11" t="s">
        <v>18</v>
      </c>
      <c r="J10" s="13" t="s">
        <v>19</v>
      </c>
      <c r="K10" s="31"/>
      <c r="L10" s="31"/>
      <c r="M10" s="31"/>
      <c r="N10" s="31"/>
      <c r="O10" s="31"/>
    </row>
    <row r="11" spans="1:15" ht="34.5" customHeight="1">
      <c r="A11" s="31"/>
      <c r="B11" s="98" t="s">
        <v>44</v>
      </c>
      <c r="C11" s="98" t="s">
        <v>45</v>
      </c>
      <c r="D11" s="113">
        <v>1711</v>
      </c>
      <c r="E11" s="113">
        <v>352</v>
      </c>
      <c r="F11" s="113">
        <v>58</v>
      </c>
      <c r="G11" s="100">
        <v>0</v>
      </c>
      <c r="H11" s="113">
        <v>2057</v>
      </c>
      <c r="I11" s="113">
        <v>2899</v>
      </c>
      <c r="J11" s="101">
        <f>H11+I11</f>
        <v>4956</v>
      </c>
      <c r="K11" s="31"/>
      <c r="L11" s="31"/>
      <c r="M11" s="31"/>
      <c r="N11" s="31"/>
      <c r="O11" s="31"/>
    </row>
    <row r="12" spans="1:15" ht="34.5" customHeight="1">
      <c r="A12" s="31"/>
      <c r="B12" s="391" t="s">
        <v>19</v>
      </c>
      <c r="C12" s="392"/>
      <c r="D12" s="103">
        <f t="shared" ref="D12:J12" si="0">SUM(D11:D11)</f>
        <v>1711</v>
      </c>
      <c r="E12" s="103">
        <f t="shared" si="0"/>
        <v>352</v>
      </c>
      <c r="F12" s="103">
        <f t="shared" si="0"/>
        <v>58</v>
      </c>
      <c r="G12" s="103">
        <f t="shared" si="0"/>
        <v>0</v>
      </c>
      <c r="H12" s="103">
        <f t="shared" si="0"/>
        <v>2057</v>
      </c>
      <c r="I12" s="103">
        <f t="shared" si="0"/>
        <v>2899</v>
      </c>
      <c r="J12" s="104">
        <f t="shared" si="0"/>
        <v>4956</v>
      </c>
      <c r="K12" s="31"/>
      <c r="L12" s="31"/>
      <c r="M12" s="31"/>
      <c r="N12" s="31"/>
      <c r="O12" s="31"/>
    </row>
    <row r="13" spans="1:15" ht="30" customHeight="1">
      <c r="A13" s="31"/>
      <c r="B13" s="393"/>
      <c r="C13" s="393"/>
      <c r="D13" s="393"/>
      <c r="E13" s="393"/>
      <c r="F13" s="393"/>
      <c r="G13" s="393"/>
      <c r="H13" s="393"/>
      <c r="I13" s="393"/>
      <c r="J13" s="393"/>
      <c r="K13" s="31"/>
      <c r="L13" s="31"/>
      <c r="M13" s="31"/>
      <c r="N13" s="31"/>
      <c r="O13" s="31"/>
    </row>
    <row r="14" spans="1:15" ht="30" customHeight="1">
      <c r="A14" s="31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31"/>
      <c r="L14" s="31"/>
      <c r="M14" s="31"/>
      <c r="N14" s="31"/>
      <c r="O14" s="31"/>
    </row>
    <row r="15" spans="1:15" ht="39.75" customHeight="1">
      <c r="A15" s="31"/>
      <c r="B15" s="395" t="s">
        <v>105</v>
      </c>
      <c r="C15" s="396"/>
      <c r="D15" s="102" t="s">
        <v>106</v>
      </c>
      <c r="E15" s="396" t="s">
        <v>107</v>
      </c>
      <c r="F15" s="396"/>
      <c r="G15" s="396"/>
      <c r="H15" s="396"/>
      <c r="I15" s="396"/>
      <c r="J15" s="397"/>
      <c r="K15" s="31"/>
      <c r="L15" s="31"/>
      <c r="M15" s="31"/>
      <c r="N15" s="31"/>
      <c r="O15" s="31"/>
    </row>
    <row r="16" spans="1:15" ht="34.5" customHeight="1">
      <c r="A16" s="31"/>
      <c r="B16" s="388" t="s">
        <v>80</v>
      </c>
      <c r="C16" s="389"/>
      <c r="D16" s="105">
        <v>1393.1</v>
      </c>
      <c r="E16" s="106"/>
      <c r="F16" s="107" t="s">
        <v>118</v>
      </c>
      <c r="G16" s="107"/>
      <c r="H16" s="107"/>
      <c r="I16" s="107"/>
      <c r="J16" s="107"/>
      <c r="K16" s="31"/>
      <c r="L16" s="31"/>
      <c r="M16" s="31"/>
      <c r="N16" s="31"/>
      <c r="O16" s="31"/>
    </row>
    <row r="17" spans="1:15" ht="34.5" customHeight="1">
      <c r="A17" s="31"/>
      <c r="B17" s="388" t="s">
        <v>81</v>
      </c>
      <c r="C17" s="389"/>
      <c r="D17" s="105">
        <v>1178.82</v>
      </c>
      <c r="E17" s="106"/>
      <c r="F17" s="107" t="s">
        <v>119</v>
      </c>
      <c r="G17" s="107"/>
      <c r="H17" s="107"/>
      <c r="I17" s="107"/>
      <c r="J17" s="107"/>
      <c r="K17" s="31"/>
      <c r="L17" s="31"/>
      <c r="M17" s="31"/>
      <c r="N17" s="31"/>
      <c r="O17" s="31"/>
    </row>
    <row r="18" spans="1:15" ht="34.5" customHeight="1">
      <c r="A18" s="31"/>
      <c r="B18" s="388" t="s">
        <v>120</v>
      </c>
      <c r="C18" s="389"/>
      <c r="D18" s="347">
        <v>474.86</v>
      </c>
      <c r="E18" s="106"/>
      <c r="F18" s="107" t="s">
        <v>111</v>
      </c>
      <c r="G18" s="107"/>
      <c r="H18" s="107"/>
      <c r="I18" s="107"/>
      <c r="J18" s="107"/>
      <c r="K18" s="31"/>
      <c r="L18" s="31"/>
      <c r="M18" s="31"/>
      <c r="N18" s="31"/>
      <c r="O18" s="31"/>
    </row>
    <row r="19" spans="1:15" ht="34.5" customHeight="1">
      <c r="A19" s="31"/>
      <c r="B19" s="388" t="s">
        <v>83</v>
      </c>
      <c r="C19" s="389"/>
      <c r="D19" s="105" t="s">
        <v>112</v>
      </c>
      <c r="E19" s="106"/>
      <c r="F19" s="107" t="s">
        <v>113</v>
      </c>
      <c r="G19" s="107"/>
      <c r="H19" s="107"/>
      <c r="I19" s="107"/>
      <c r="J19" s="107"/>
      <c r="K19" s="31"/>
      <c r="L19" s="31"/>
      <c r="M19" s="31"/>
      <c r="N19" s="31"/>
      <c r="O19" s="31"/>
    </row>
    <row r="20" spans="1:15" ht="34.5" customHeight="1">
      <c r="A20" s="31"/>
      <c r="B20" s="388" t="s">
        <v>114</v>
      </c>
      <c r="C20" s="389"/>
      <c r="D20" s="105">
        <v>643.44000000000005</v>
      </c>
      <c r="E20" s="106"/>
      <c r="F20" s="107" t="s">
        <v>111</v>
      </c>
      <c r="G20" s="107"/>
      <c r="H20" s="107"/>
      <c r="I20" s="107"/>
      <c r="J20" s="107"/>
      <c r="K20" s="31"/>
      <c r="L20" s="31"/>
      <c r="M20" s="31"/>
      <c r="N20" s="31"/>
      <c r="O20" s="31"/>
    </row>
    <row r="21" spans="1:15" ht="19.5" customHeight="1">
      <c r="A21" s="31"/>
      <c r="B21" s="108" t="s">
        <v>115</v>
      </c>
      <c r="C21" s="109"/>
      <c r="D21" s="109"/>
      <c r="E21" s="110"/>
      <c r="F21" s="110"/>
      <c r="G21" s="110"/>
      <c r="H21" s="110"/>
      <c r="I21" s="110"/>
      <c r="J21" s="110"/>
      <c r="K21" s="31"/>
      <c r="L21" s="31"/>
      <c r="M21" s="31"/>
      <c r="N21" s="31"/>
      <c r="O21" s="31"/>
    </row>
    <row r="22" spans="1:15" ht="33.75" customHeight="1">
      <c r="A22" s="31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31"/>
      <c r="L22" s="31"/>
      <c r="M22" s="31"/>
      <c r="N22" s="31"/>
      <c r="O22" s="31"/>
    </row>
    <row r="23" spans="1:15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5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  <c r="K24" s="31"/>
      <c r="L24" s="31"/>
      <c r="M24" s="31"/>
      <c r="N24" s="31"/>
      <c r="O24" s="31"/>
    </row>
    <row r="25" spans="1:15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10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96" t="s">
        <v>102</v>
      </c>
      <c r="D4" s="112" t="s">
        <v>103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4"/>
      <c r="L5" s="4"/>
      <c r="M5" s="4"/>
      <c r="N5" s="4"/>
      <c r="O5" s="4"/>
    </row>
    <row r="6" spans="1:15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1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31"/>
      <c r="L8" s="31"/>
      <c r="M8" s="31"/>
      <c r="N8" s="31"/>
      <c r="O8" s="31"/>
    </row>
    <row r="9" spans="1:15" ht="30" customHeight="1">
      <c r="A9" s="31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31"/>
      <c r="L9" s="31"/>
      <c r="M9" s="31"/>
      <c r="N9" s="31"/>
      <c r="O9" s="31"/>
    </row>
    <row r="10" spans="1:15" ht="30" customHeight="1">
      <c r="A10" s="31"/>
      <c r="B10" s="364"/>
      <c r="C10" s="365"/>
      <c r="D10" s="365"/>
      <c r="E10" s="365"/>
      <c r="F10" s="365"/>
      <c r="G10" s="365"/>
      <c r="H10" s="11" t="s">
        <v>17</v>
      </c>
      <c r="I10" s="11" t="s">
        <v>18</v>
      </c>
      <c r="J10" s="13" t="s">
        <v>19</v>
      </c>
      <c r="K10" s="31"/>
      <c r="L10" s="31"/>
      <c r="M10" s="31"/>
      <c r="N10" s="31"/>
      <c r="O10" s="31"/>
    </row>
    <row r="11" spans="1:15" ht="34.5" customHeight="1">
      <c r="A11" s="31"/>
      <c r="B11" s="98" t="s">
        <v>46</v>
      </c>
      <c r="C11" s="98" t="s">
        <v>47</v>
      </c>
      <c r="D11" s="113">
        <v>553</v>
      </c>
      <c r="E11" s="113">
        <v>118</v>
      </c>
      <c r="F11" s="113">
        <v>17</v>
      </c>
      <c r="G11" s="100">
        <v>0</v>
      </c>
      <c r="H11" s="113">
        <v>618</v>
      </c>
      <c r="I11" s="113">
        <v>1036</v>
      </c>
      <c r="J11" s="101">
        <f>H11+I11</f>
        <v>1654</v>
      </c>
      <c r="K11" s="31"/>
      <c r="L11" s="31"/>
      <c r="M11" s="31"/>
      <c r="N11" s="31"/>
      <c r="O11" s="31"/>
    </row>
    <row r="12" spans="1:15" ht="34.5" customHeight="1">
      <c r="A12" s="31"/>
      <c r="B12" s="391" t="s">
        <v>19</v>
      </c>
      <c r="C12" s="392"/>
      <c r="D12" s="103">
        <f t="shared" ref="D12:J12" si="0">SUM(D11:D11)</f>
        <v>553</v>
      </c>
      <c r="E12" s="103">
        <f t="shared" si="0"/>
        <v>118</v>
      </c>
      <c r="F12" s="103">
        <f t="shared" si="0"/>
        <v>17</v>
      </c>
      <c r="G12" s="103">
        <f t="shared" si="0"/>
        <v>0</v>
      </c>
      <c r="H12" s="103">
        <f t="shared" si="0"/>
        <v>618</v>
      </c>
      <c r="I12" s="103">
        <f t="shared" si="0"/>
        <v>1036</v>
      </c>
      <c r="J12" s="104">
        <f t="shared" si="0"/>
        <v>1654</v>
      </c>
      <c r="K12" s="31"/>
      <c r="L12" s="31"/>
      <c r="M12" s="31"/>
      <c r="N12" s="31"/>
      <c r="O12" s="31"/>
    </row>
    <row r="13" spans="1:15" ht="30" customHeight="1">
      <c r="A13" s="31"/>
      <c r="B13" s="393"/>
      <c r="C13" s="393"/>
      <c r="D13" s="393"/>
      <c r="E13" s="393"/>
      <c r="F13" s="393"/>
      <c r="G13" s="393"/>
      <c r="H13" s="393"/>
      <c r="I13" s="393"/>
      <c r="J13" s="393"/>
      <c r="K13" s="31"/>
      <c r="L13" s="31"/>
      <c r="M13" s="31"/>
      <c r="N13" s="31"/>
      <c r="O13" s="31"/>
    </row>
    <row r="14" spans="1:15" ht="30" customHeight="1">
      <c r="A14" s="31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31"/>
      <c r="L14" s="31"/>
      <c r="M14" s="31"/>
      <c r="N14" s="31"/>
      <c r="O14" s="31"/>
    </row>
    <row r="15" spans="1:15" ht="39.75" customHeight="1">
      <c r="A15" s="31"/>
      <c r="B15" s="395" t="s">
        <v>105</v>
      </c>
      <c r="C15" s="396"/>
      <c r="D15" s="102" t="s">
        <v>106</v>
      </c>
      <c r="E15" s="396" t="s">
        <v>107</v>
      </c>
      <c r="F15" s="396"/>
      <c r="G15" s="396"/>
      <c r="H15" s="396"/>
      <c r="I15" s="396"/>
      <c r="J15" s="397"/>
      <c r="K15" s="31"/>
      <c r="L15" s="31"/>
      <c r="M15" s="31"/>
      <c r="N15" s="31"/>
      <c r="O15" s="31"/>
    </row>
    <row r="16" spans="1:15" ht="34.5" customHeight="1">
      <c r="A16" s="31"/>
      <c r="B16" s="388" t="s">
        <v>80</v>
      </c>
      <c r="C16" s="389"/>
      <c r="D16" s="105">
        <v>1393.1</v>
      </c>
      <c r="E16" s="106"/>
      <c r="F16" s="107" t="s">
        <v>118</v>
      </c>
      <c r="G16" s="107"/>
      <c r="H16" s="107"/>
      <c r="I16" s="107"/>
      <c r="J16" s="107"/>
      <c r="K16" s="31"/>
      <c r="L16" s="31"/>
      <c r="M16" s="31"/>
      <c r="N16" s="31"/>
      <c r="O16" s="31"/>
    </row>
    <row r="17" spans="1:15" ht="34.5" customHeight="1">
      <c r="A17" s="31"/>
      <c r="B17" s="388" t="s">
        <v>81</v>
      </c>
      <c r="C17" s="389"/>
      <c r="D17" s="105">
        <v>1178.82</v>
      </c>
      <c r="E17" s="106"/>
      <c r="F17" s="107" t="s">
        <v>119</v>
      </c>
      <c r="G17" s="107"/>
      <c r="H17" s="107"/>
      <c r="I17" s="107"/>
      <c r="J17" s="107"/>
      <c r="K17" s="31"/>
      <c r="L17" s="31"/>
      <c r="M17" s="31"/>
      <c r="N17" s="31"/>
      <c r="O17" s="31"/>
    </row>
    <row r="18" spans="1:15" ht="34.5" customHeight="1">
      <c r="A18" s="31"/>
      <c r="B18" s="388" t="s">
        <v>120</v>
      </c>
      <c r="C18" s="389"/>
      <c r="D18" s="347">
        <v>486.94</v>
      </c>
      <c r="E18" s="106"/>
      <c r="F18" s="107" t="s">
        <v>111</v>
      </c>
      <c r="G18" s="107"/>
      <c r="H18" s="107"/>
      <c r="I18" s="107"/>
      <c r="J18" s="107"/>
      <c r="K18" s="31"/>
      <c r="L18" s="31"/>
      <c r="M18" s="31"/>
      <c r="N18" s="31"/>
      <c r="O18" s="31"/>
    </row>
    <row r="19" spans="1:15" ht="34.5" customHeight="1">
      <c r="A19" s="31"/>
      <c r="B19" s="388" t="s">
        <v>83</v>
      </c>
      <c r="C19" s="389"/>
      <c r="D19" s="105" t="s">
        <v>112</v>
      </c>
      <c r="E19" s="106"/>
      <c r="F19" s="107" t="s">
        <v>113</v>
      </c>
      <c r="G19" s="107"/>
      <c r="H19" s="107"/>
      <c r="I19" s="107"/>
      <c r="J19" s="107"/>
      <c r="K19" s="31"/>
      <c r="L19" s="31"/>
      <c r="M19" s="31"/>
      <c r="N19" s="31"/>
      <c r="O19" s="31"/>
    </row>
    <row r="20" spans="1:15" ht="34.5" customHeight="1">
      <c r="A20" s="31"/>
      <c r="B20" s="388" t="s">
        <v>114</v>
      </c>
      <c r="C20" s="389"/>
      <c r="D20" s="105">
        <v>643.44000000000005</v>
      </c>
      <c r="E20" s="106"/>
      <c r="F20" s="107" t="s">
        <v>111</v>
      </c>
      <c r="G20" s="107"/>
      <c r="H20" s="107"/>
      <c r="I20" s="107"/>
      <c r="J20" s="107"/>
      <c r="K20" s="31"/>
      <c r="L20" s="31"/>
      <c r="M20" s="31"/>
      <c r="N20" s="31"/>
      <c r="O20" s="31"/>
    </row>
    <row r="21" spans="1:15" ht="19.5" customHeight="1">
      <c r="A21" s="31"/>
      <c r="B21" s="108" t="s">
        <v>115</v>
      </c>
      <c r="C21" s="109"/>
      <c r="D21" s="109"/>
      <c r="E21" s="110"/>
      <c r="F21" s="110"/>
      <c r="G21" s="110"/>
      <c r="H21" s="110"/>
      <c r="I21" s="110"/>
      <c r="J21" s="110"/>
      <c r="K21" s="31"/>
      <c r="L21" s="31"/>
      <c r="M21" s="31"/>
      <c r="N21" s="31"/>
      <c r="O21" s="31"/>
    </row>
    <row r="22" spans="1:15" ht="33.75" customHeight="1">
      <c r="A22" s="31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31"/>
      <c r="L22" s="31"/>
      <c r="M22" s="31"/>
      <c r="N22" s="31"/>
      <c r="O22" s="31"/>
    </row>
    <row r="23" spans="1:15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5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  <c r="K24" s="31"/>
      <c r="L24" s="31"/>
      <c r="M24" s="31"/>
      <c r="N24" s="31"/>
      <c r="O24" s="31"/>
    </row>
    <row r="25" spans="1:15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10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234"/>
      <c r="B1" s="235" t="s">
        <v>0</v>
      </c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</row>
    <row r="2" spans="1:15" ht="30" customHeight="1">
      <c r="A2" s="236"/>
      <c r="B2" s="236" t="s">
        <v>1</v>
      </c>
      <c r="C2" s="237" t="s">
        <v>2</v>
      </c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</row>
    <row r="3" spans="1:15" ht="30" customHeight="1">
      <c r="A3" s="236"/>
      <c r="B3" s="236" t="s">
        <v>3</v>
      </c>
      <c r="C3" s="238" t="s">
        <v>49</v>
      </c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</row>
    <row r="4" spans="1:15" ht="30" customHeight="1">
      <c r="A4" s="236"/>
      <c r="B4" s="236" t="s">
        <v>5</v>
      </c>
      <c r="C4" s="239" t="s">
        <v>102</v>
      </c>
      <c r="D4" s="240" t="s">
        <v>103</v>
      </c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</row>
    <row r="5" spans="1:15" ht="39.75" customHeight="1">
      <c r="A5" s="241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241"/>
      <c r="L5" s="241"/>
      <c r="M5" s="241"/>
      <c r="N5" s="241"/>
      <c r="O5" s="241"/>
    </row>
    <row r="6" spans="1:15" ht="19.5" customHeight="1">
      <c r="A6" s="236"/>
      <c r="B6" s="242"/>
      <c r="C6" s="242"/>
      <c r="D6" s="242"/>
      <c r="E6" s="242"/>
      <c r="F6" s="242"/>
      <c r="G6" s="242"/>
      <c r="H6" s="242"/>
      <c r="I6" s="242"/>
      <c r="J6" s="242"/>
      <c r="K6" s="236"/>
      <c r="L6" s="236"/>
      <c r="M6" s="236"/>
      <c r="N6" s="236"/>
      <c r="O6" s="236"/>
    </row>
    <row r="7" spans="1:15" ht="39.75" customHeight="1">
      <c r="A7" s="236"/>
      <c r="B7" s="237" t="s">
        <v>7</v>
      </c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</row>
    <row r="8" spans="1:15" ht="39.75" customHeight="1">
      <c r="A8" s="243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243"/>
      <c r="L8" s="243"/>
      <c r="M8" s="243"/>
      <c r="N8" s="243"/>
      <c r="O8" s="243"/>
    </row>
    <row r="9" spans="1:15" ht="30" customHeight="1">
      <c r="A9" s="243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243"/>
      <c r="L9" s="243"/>
      <c r="M9" s="243"/>
      <c r="N9" s="243"/>
      <c r="O9" s="243"/>
    </row>
    <row r="10" spans="1:15" ht="30" customHeight="1">
      <c r="A10" s="243"/>
      <c r="B10" s="364"/>
      <c r="C10" s="365"/>
      <c r="D10" s="365"/>
      <c r="E10" s="365"/>
      <c r="F10" s="365"/>
      <c r="G10" s="365"/>
      <c r="H10" s="244" t="s">
        <v>17</v>
      </c>
      <c r="I10" s="244" t="s">
        <v>18</v>
      </c>
      <c r="J10" s="245" t="s">
        <v>19</v>
      </c>
      <c r="K10" s="243"/>
      <c r="L10" s="243"/>
      <c r="M10" s="243"/>
      <c r="N10" s="243"/>
      <c r="O10" s="243"/>
    </row>
    <row r="11" spans="1:15" ht="34.5" customHeight="1">
      <c r="A11" s="243"/>
      <c r="B11" s="246" t="s">
        <v>48</v>
      </c>
      <c r="C11" s="246" t="s">
        <v>49</v>
      </c>
      <c r="D11" s="247">
        <v>451</v>
      </c>
      <c r="E11" s="248">
        <v>83</v>
      </c>
      <c r="F11" s="249">
        <v>0</v>
      </c>
      <c r="G11" s="250">
        <v>0</v>
      </c>
      <c r="H11" s="251">
        <v>474</v>
      </c>
      <c r="I11" s="252">
        <v>712</v>
      </c>
      <c r="J11" s="253">
        <f>H11+I11</f>
        <v>1186</v>
      </c>
      <c r="K11" s="243"/>
      <c r="L11" s="243"/>
      <c r="M11" s="243"/>
      <c r="N11" s="243"/>
      <c r="O11" s="243"/>
    </row>
    <row r="12" spans="1:15" ht="34.5" customHeight="1">
      <c r="A12" s="243"/>
      <c r="B12" s="391" t="s">
        <v>19</v>
      </c>
      <c r="C12" s="392"/>
      <c r="D12" s="255">
        <f t="shared" ref="D12:J12" si="0">SUM(D11:D11)</f>
        <v>451</v>
      </c>
      <c r="E12" s="255">
        <f t="shared" si="0"/>
        <v>83</v>
      </c>
      <c r="F12" s="255">
        <f t="shared" si="0"/>
        <v>0</v>
      </c>
      <c r="G12" s="255">
        <f t="shared" si="0"/>
        <v>0</v>
      </c>
      <c r="H12" s="255">
        <f t="shared" si="0"/>
        <v>474</v>
      </c>
      <c r="I12" s="255">
        <f t="shared" si="0"/>
        <v>712</v>
      </c>
      <c r="J12" s="256">
        <f t="shared" si="0"/>
        <v>1186</v>
      </c>
      <c r="K12" s="243"/>
      <c r="L12" s="243"/>
      <c r="M12" s="243"/>
      <c r="N12" s="243"/>
      <c r="O12" s="243"/>
    </row>
    <row r="13" spans="1:15" ht="30" customHeight="1">
      <c r="A13" s="243"/>
      <c r="B13" s="393"/>
      <c r="C13" s="393"/>
      <c r="D13" s="393"/>
      <c r="E13" s="393"/>
      <c r="F13" s="393"/>
      <c r="G13" s="393"/>
      <c r="H13" s="393"/>
      <c r="I13" s="393"/>
      <c r="J13" s="393"/>
      <c r="K13" s="243"/>
      <c r="L13" s="243"/>
      <c r="M13" s="243"/>
      <c r="N13" s="243"/>
      <c r="O13" s="243"/>
    </row>
    <row r="14" spans="1:15" ht="30" customHeight="1">
      <c r="A14" s="243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243"/>
      <c r="L14" s="243"/>
      <c r="M14" s="243"/>
      <c r="N14" s="243"/>
      <c r="O14" s="243"/>
    </row>
    <row r="15" spans="1:15" ht="39.75" customHeight="1">
      <c r="A15" s="243"/>
      <c r="B15" s="395" t="s">
        <v>105</v>
      </c>
      <c r="C15" s="396"/>
      <c r="D15" s="254" t="s">
        <v>106</v>
      </c>
      <c r="E15" s="396" t="s">
        <v>107</v>
      </c>
      <c r="F15" s="396"/>
      <c r="G15" s="396"/>
      <c r="H15" s="396"/>
      <c r="I15" s="396"/>
      <c r="J15" s="397"/>
      <c r="K15" s="243"/>
      <c r="L15" s="243"/>
      <c r="M15" s="243"/>
      <c r="N15" s="243"/>
      <c r="O15" s="243"/>
    </row>
    <row r="16" spans="1:15" ht="34.5" customHeight="1">
      <c r="A16" s="243"/>
      <c r="B16" s="388" t="s">
        <v>80</v>
      </c>
      <c r="C16" s="389"/>
      <c r="D16" s="257">
        <v>1393.1</v>
      </c>
      <c r="E16" s="258"/>
      <c r="F16" s="259" t="s">
        <v>118</v>
      </c>
      <c r="G16" s="259"/>
      <c r="H16" s="259"/>
      <c r="I16" s="259"/>
      <c r="J16" s="259"/>
      <c r="K16" s="243"/>
      <c r="L16" s="243"/>
      <c r="M16" s="243"/>
      <c r="N16" s="243"/>
      <c r="O16" s="243"/>
    </row>
    <row r="17" spans="1:15" ht="34.5" customHeight="1">
      <c r="A17" s="243"/>
      <c r="B17" s="388" t="s">
        <v>81</v>
      </c>
      <c r="C17" s="389"/>
      <c r="D17" s="257">
        <v>1178.82</v>
      </c>
      <c r="E17" s="258"/>
      <c r="F17" s="259" t="s">
        <v>119</v>
      </c>
      <c r="G17" s="259"/>
      <c r="H17" s="259"/>
      <c r="I17" s="259"/>
      <c r="J17" s="259"/>
      <c r="K17" s="243"/>
      <c r="L17" s="243"/>
      <c r="M17" s="243"/>
      <c r="N17" s="243"/>
      <c r="O17" s="243"/>
    </row>
    <row r="18" spans="1:15" ht="34.5" customHeight="1">
      <c r="A18" s="243"/>
      <c r="B18" s="388" t="s">
        <v>120</v>
      </c>
      <c r="C18" s="389"/>
      <c r="D18" s="347">
        <v>0</v>
      </c>
      <c r="E18" s="258"/>
      <c r="F18" s="259" t="s">
        <v>111</v>
      </c>
      <c r="G18" s="259"/>
      <c r="H18" s="259"/>
      <c r="I18" s="259"/>
      <c r="J18" s="259"/>
      <c r="K18" s="243"/>
      <c r="L18" s="243"/>
      <c r="M18" s="243"/>
      <c r="N18" s="243"/>
      <c r="O18" s="243"/>
    </row>
    <row r="19" spans="1:15" ht="34.5" customHeight="1">
      <c r="A19" s="243"/>
      <c r="B19" s="388" t="s">
        <v>83</v>
      </c>
      <c r="C19" s="389"/>
      <c r="D19" s="257" t="s">
        <v>112</v>
      </c>
      <c r="E19" s="258"/>
      <c r="F19" s="259" t="s">
        <v>113</v>
      </c>
      <c r="G19" s="259"/>
      <c r="H19" s="259"/>
      <c r="I19" s="259"/>
      <c r="J19" s="259"/>
      <c r="K19" s="243"/>
      <c r="L19" s="243"/>
      <c r="M19" s="243"/>
      <c r="N19" s="243"/>
      <c r="O19" s="243"/>
    </row>
    <row r="20" spans="1:15" ht="34.5" customHeight="1">
      <c r="A20" s="243"/>
      <c r="B20" s="388" t="s">
        <v>114</v>
      </c>
      <c r="C20" s="389"/>
      <c r="D20" s="257">
        <v>643.44000000000005</v>
      </c>
      <c r="E20" s="258"/>
      <c r="F20" s="259" t="s">
        <v>111</v>
      </c>
      <c r="G20" s="259"/>
      <c r="H20" s="259"/>
      <c r="I20" s="259"/>
      <c r="J20" s="259"/>
      <c r="K20" s="243"/>
      <c r="L20" s="243"/>
      <c r="M20" s="243"/>
      <c r="N20" s="243"/>
      <c r="O20" s="243"/>
    </row>
    <row r="21" spans="1:15" ht="19.5" customHeight="1">
      <c r="A21" s="243"/>
      <c r="B21" s="260" t="s">
        <v>115</v>
      </c>
      <c r="C21" s="261"/>
      <c r="D21" s="261"/>
      <c r="E21" s="262"/>
      <c r="F21" s="262"/>
      <c r="G21" s="262"/>
      <c r="H21" s="262"/>
      <c r="I21" s="262"/>
      <c r="J21" s="262"/>
      <c r="K21" s="243"/>
      <c r="L21" s="243"/>
      <c r="M21" s="243"/>
      <c r="N21" s="243"/>
      <c r="O21" s="243"/>
    </row>
    <row r="22" spans="1:15" ht="33.75" customHeight="1">
      <c r="A22" s="243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243"/>
      <c r="L22" s="243"/>
      <c r="M22" s="243"/>
      <c r="N22" s="243"/>
      <c r="O22" s="243"/>
    </row>
    <row r="23" spans="1:15" ht="19.5" customHeight="1">
      <c r="A23" s="243"/>
      <c r="B23" s="243"/>
      <c r="C23" s="243"/>
      <c r="D23" s="243"/>
      <c r="E23" s="243"/>
      <c r="F23" s="243"/>
      <c r="G23" s="243"/>
      <c r="H23" s="243"/>
      <c r="I23" s="243"/>
      <c r="J23" s="243"/>
      <c r="K23" s="243"/>
      <c r="L23" s="243"/>
      <c r="M23" s="243"/>
      <c r="N23" s="243"/>
      <c r="O23" s="243"/>
    </row>
    <row r="24" spans="1:15" ht="19.5" customHeight="1">
      <c r="A24" s="243"/>
      <c r="B24" s="243"/>
      <c r="C24" s="243"/>
      <c r="D24" s="243"/>
      <c r="E24" s="243"/>
      <c r="F24" s="243"/>
      <c r="G24" s="243"/>
      <c r="H24" s="263"/>
      <c r="I24" s="243"/>
      <c r="J24" s="243"/>
      <c r="K24" s="243"/>
      <c r="L24" s="243"/>
      <c r="M24" s="243"/>
      <c r="N24" s="243"/>
      <c r="O24" s="243"/>
    </row>
    <row r="25" spans="1:15" ht="19.5" customHeight="1">
      <c r="A25" s="243"/>
      <c r="B25" s="243"/>
      <c r="C25" s="243"/>
      <c r="D25" s="243"/>
      <c r="E25" s="243"/>
      <c r="F25" s="243"/>
      <c r="G25" s="243"/>
      <c r="H25" s="243"/>
      <c r="I25" s="243"/>
      <c r="J25" s="243"/>
      <c r="K25" s="243"/>
      <c r="L25" s="243"/>
      <c r="M25" s="243"/>
      <c r="N25" s="243"/>
      <c r="O25" s="243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45"/>
  <sheetViews>
    <sheetView showGridLines="0" topLeftCell="A28" workbookViewId="0">
      <selection activeCell="B58" sqref="B58"/>
    </sheetView>
  </sheetViews>
  <sheetFormatPr defaultRowHeight="12"/>
  <cols>
    <col min="1" max="2" width="20.7109375" style="34" customWidth="1"/>
    <col min="3" max="7" width="50.7109375" style="34" customWidth="1"/>
    <col min="8" max="16384" width="9.140625" style="34"/>
  </cols>
  <sheetData>
    <row r="1" spans="1:7" s="4" customFormat="1" ht="39.75" customHeight="1">
      <c r="A1" s="378" t="s">
        <v>0</v>
      </c>
      <c r="B1" s="378"/>
      <c r="C1" s="6"/>
      <c r="D1" s="6"/>
    </row>
    <row r="2" spans="1:7" s="4" customFormat="1" ht="30" customHeight="1">
      <c r="A2" s="378" t="s">
        <v>1</v>
      </c>
      <c r="B2" s="378"/>
      <c r="C2" s="7" t="s">
        <v>2</v>
      </c>
      <c r="D2" s="6"/>
    </row>
    <row r="3" spans="1:7" s="4" customFormat="1" ht="30" customHeight="1">
      <c r="A3" s="378" t="s">
        <v>3</v>
      </c>
      <c r="B3" s="378"/>
      <c r="C3" s="7" t="s">
        <v>4</v>
      </c>
      <c r="D3" s="6"/>
    </row>
    <row r="4" spans="1:7" s="4" customFormat="1" ht="30" customHeight="1">
      <c r="A4" s="378" t="s">
        <v>5</v>
      </c>
      <c r="B4" s="378"/>
      <c r="C4" s="8" t="str">
        <f>JE!C4</f>
        <v>DEZEMBRO</v>
      </c>
      <c r="D4" s="9" t="str">
        <f>JE!D4</f>
        <v>2024</v>
      </c>
    </row>
    <row r="5" spans="1:7" s="1" customFormat="1" ht="39.75" customHeight="1">
      <c r="A5" s="379" t="s">
        <v>6</v>
      </c>
      <c r="B5" s="379"/>
      <c r="C5" s="379"/>
      <c r="D5" s="379"/>
      <c r="E5" s="379"/>
      <c r="F5" s="379"/>
      <c r="G5" s="379"/>
    </row>
    <row r="6" spans="1:7" ht="9.75" customHeight="1">
      <c r="A6" s="36"/>
    </row>
    <row r="7" spans="1:7" s="1" customFormat="1" ht="19.5" customHeight="1">
      <c r="A7" s="377" t="s">
        <v>78</v>
      </c>
      <c r="B7" s="377"/>
      <c r="C7" s="377"/>
      <c r="D7" s="377"/>
      <c r="E7" s="377"/>
      <c r="F7" s="377"/>
      <c r="G7" s="377"/>
    </row>
    <row r="8" spans="1:7" ht="9.75" customHeight="1">
      <c r="A8" s="36"/>
    </row>
    <row r="9" spans="1:7" s="37" customFormat="1" ht="39.75" customHeight="1">
      <c r="A9" s="368" t="s">
        <v>8</v>
      </c>
      <c r="B9" s="369"/>
      <c r="C9" s="369" t="s">
        <v>79</v>
      </c>
      <c r="D9" s="369"/>
      <c r="E9" s="369"/>
      <c r="F9" s="369"/>
      <c r="G9" s="370"/>
    </row>
    <row r="10" spans="1:7" s="37" customFormat="1" ht="24.75" customHeight="1">
      <c r="A10" s="371" t="s">
        <v>10</v>
      </c>
      <c r="B10" s="373" t="s">
        <v>11</v>
      </c>
      <c r="C10" s="373" t="s">
        <v>80</v>
      </c>
      <c r="D10" s="373" t="s">
        <v>81</v>
      </c>
      <c r="E10" s="373" t="s">
        <v>82</v>
      </c>
      <c r="F10" s="373" t="s">
        <v>83</v>
      </c>
      <c r="G10" s="375" t="s">
        <v>16</v>
      </c>
    </row>
    <row r="11" spans="1:7" s="37" customFormat="1" ht="24.75" customHeight="1">
      <c r="A11" s="372"/>
      <c r="B11" s="374"/>
      <c r="C11" s="374"/>
      <c r="D11" s="374"/>
      <c r="E11" s="374"/>
      <c r="F11" s="374"/>
      <c r="G11" s="376"/>
    </row>
    <row r="12" spans="1:7" s="37" customFormat="1" ht="24.75" customHeight="1">
      <c r="A12" s="38" t="s">
        <v>20</v>
      </c>
      <c r="B12" s="39" t="s">
        <v>21</v>
      </c>
      <c r="C12" s="40">
        <f>TSE!$D$16</f>
        <v>1393.1</v>
      </c>
      <c r="D12" s="40">
        <f>TSE!$D$17</f>
        <v>1178.82</v>
      </c>
      <c r="E12" s="40">
        <v>113.27</v>
      </c>
      <c r="F12" s="40">
        <v>0</v>
      </c>
      <c r="G12" s="41">
        <f>TSE!$D$20</f>
        <v>643.44000000000005</v>
      </c>
    </row>
    <row r="13" spans="1:7" s="37" customFormat="1" ht="24.75" customHeight="1">
      <c r="A13" s="42" t="s">
        <v>22</v>
      </c>
      <c r="B13" s="43" t="s">
        <v>23</v>
      </c>
      <c r="C13" s="44">
        <f>'TRE-AC'!$D$16</f>
        <v>1393.1</v>
      </c>
      <c r="D13" s="44">
        <f>'TRE-AC'!$D$17</f>
        <v>1178.82</v>
      </c>
      <c r="E13" s="44">
        <v>0</v>
      </c>
      <c r="F13" s="44">
        <v>0</v>
      </c>
      <c r="G13" s="45">
        <f>'TRE-AC'!$D$20</f>
        <v>643.44000000000005</v>
      </c>
    </row>
    <row r="14" spans="1:7" s="37" customFormat="1" ht="24.75" customHeight="1">
      <c r="A14" s="42" t="s">
        <v>24</v>
      </c>
      <c r="B14" s="43" t="s">
        <v>25</v>
      </c>
      <c r="C14" s="44">
        <f>'TRE-AL'!$D$16</f>
        <v>1393.1</v>
      </c>
      <c r="D14" s="44">
        <f>'TRE-AL'!$D$17</f>
        <v>1178.82</v>
      </c>
      <c r="E14" s="44">
        <v>278.14</v>
      </c>
      <c r="F14" s="44">
        <v>0</v>
      </c>
      <c r="G14" s="45">
        <f>'TRE-AL'!$D$20</f>
        <v>643.44000000000005</v>
      </c>
    </row>
    <row r="15" spans="1:7" s="37" customFormat="1" ht="24.75" customHeight="1">
      <c r="A15" s="42" t="s">
        <v>26</v>
      </c>
      <c r="B15" s="43" t="s">
        <v>27</v>
      </c>
      <c r="C15" s="44">
        <f>'TRE-AM'!$D$16</f>
        <v>1393.1</v>
      </c>
      <c r="D15" s="44">
        <f>'TRE-AM'!$D$17</f>
        <v>1178.82</v>
      </c>
      <c r="E15" s="44">
        <v>1416.17</v>
      </c>
      <c r="F15" s="44">
        <v>0</v>
      </c>
      <c r="G15" s="45">
        <f>'TRE-AM'!$D$20</f>
        <v>643.44000000000005</v>
      </c>
    </row>
    <row r="16" spans="1:7" s="37" customFormat="1" ht="24.75" customHeight="1">
      <c r="A16" s="42" t="s">
        <v>28</v>
      </c>
      <c r="B16" s="43" t="s">
        <v>29</v>
      </c>
      <c r="C16" s="44">
        <f>'TRE-BA'!$D$16</f>
        <v>1393.1</v>
      </c>
      <c r="D16" s="44">
        <f>'TRE-BA'!$D$17</f>
        <v>1178.82</v>
      </c>
      <c r="E16" s="44">
        <v>684.63</v>
      </c>
      <c r="F16" s="44">
        <v>0</v>
      </c>
      <c r="G16" s="45">
        <f>'TRE-BA'!$D$20</f>
        <v>643.44000000000005</v>
      </c>
    </row>
    <row r="17" spans="1:7" s="37" customFormat="1" ht="24.75" customHeight="1">
      <c r="A17" s="42" t="s">
        <v>30</v>
      </c>
      <c r="B17" s="43" t="s">
        <v>31</v>
      </c>
      <c r="C17" s="44">
        <f>'TRE-CE'!$D$16</f>
        <v>1393.1</v>
      </c>
      <c r="D17" s="44">
        <f>'TRE-CE'!$D$17</f>
        <v>1178.82</v>
      </c>
      <c r="E17" s="44">
        <v>190.4</v>
      </c>
      <c r="F17" s="44">
        <v>0</v>
      </c>
      <c r="G17" s="45">
        <f>'TRE-CE'!$D$20</f>
        <v>643.44000000000005</v>
      </c>
    </row>
    <row r="18" spans="1:7" s="37" customFormat="1" ht="24.75" customHeight="1">
      <c r="A18" s="42" t="s">
        <v>32</v>
      </c>
      <c r="B18" s="43" t="s">
        <v>33</v>
      </c>
      <c r="C18" s="44">
        <f>'TRE-DF'!$D$16</f>
        <v>1393.1</v>
      </c>
      <c r="D18" s="44">
        <f>'TRE-DF'!$D$17</f>
        <v>1178.82</v>
      </c>
      <c r="E18" s="44">
        <v>29.75</v>
      </c>
      <c r="F18" s="44">
        <v>0</v>
      </c>
      <c r="G18" s="45">
        <f>'TRE-DF'!$D$20</f>
        <v>643.44000000000005</v>
      </c>
    </row>
    <row r="19" spans="1:7" s="37" customFormat="1" ht="24.75" customHeight="1">
      <c r="A19" s="42" t="s">
        <v>34</v>
      </c>
      <c r="B19" s="43" t="s">
        <v>35</v>
      </c>
      <c r="C19" s="44">
        <f>'TRE-ES'!$D$16</f>
        <v>1393.1</v>
      </c>
      <c r="D19" s="44">
        <f>'TRE-ES'!$D$17</f>
        <v>1178.82</v>
      </c>
      <c r="E19" s="44">
        <v>238.51</v>
      </c>
      <c r="F19" s="44">
        <v>0</v>
      </c>
      <c r="G19" s="45">
        <f>'TRE-ES'!$D$20</f>
        <v>643.44000000000005</v>
      </c>
    </row>
    <row r="20" spans="1:7" s="37" customFormat="1" ht="24.75" customHeight="1">
      <c r="A20" s="42" t="s">
        <v>36</v>
      </c>
      <c r="B20" s="43" t="s">
        <v>37</v>
      </c>
      <c r="C20" s="44">
        <f>'TRE-GO'!$D$16</f>
        <v>1393.1</v>
      </c>
      <c r="D20" s="44">
        <f>'TRE-GO'!$D$17</f>
        <v>1178.82</v>
      </c>
      <c r="E20" s="44">
        <v>607.86</v>
      </c>
      <c r="F20" s="44">
        <v>0</v>
      </c>
      <c r="G20" s="45">
        <f>'TRE-GO'!$D$20</f>
        <v>643.44000000000005</v>
      </c>
    </row>
    <row r="21" spans="1:7" s="37" customFormat="1" ht="24.75" customHeight="1">
      <c r="A21" s="42" t="s">
        <v>38</v>
      </c>
      <c r="B21" s="43" t="s">
        <v>39</v>
      </c>
      <c r="C21" s="44">
        <f>'TRE-MA'!$D$16</f>
        <v>1393.1</v>
      </c>
      <c r="D21" s="44">
        <f>'TRE-MA'!$D$17</f>
        <v>1178.82</v>
      </c>
      <c r="E21" s="44">
        <v>534.36</v>
      </c>
      <c r="F21" s="44">
        <v>0</v>
      </c>
      <c r="G21" s="45">
        <f>'TRE-MA'!$D$20</f>
        <v>643.44000000000005</v>
      </c>
    </row>
    <row r="22" spans="1:7" s="37" customFormat="1" ht="24.75" customHeight="1">
      <c r="A22" s="42" t="s">
        <v>40</v>
      </c>
      <c r="B22" s="43" t="s">
        <v>41</v>
      </c>
      <c r="C22" s="44">
        <f>'TRE-MT'!$D$16</f>
        <v>1393.1</v>
      </c>
      <c r="D22" s="44">
        <f>'TRE-MT'!$D$17</f>
        <v>1178.82</v>
      </c>
      <c r="E22" s="44">
        <v>0</v>
      </c>
      <c r="F22" s="44">
        <v>0</v>
      </c>
      <c r="G22" s="45">
        <f>'TRE-MT'!$D$20</f>
        <v>643.44000000000005</v>
      </c>
    </row>
    <row r="23" spans="1:7" s="37" customFormat="1" ht="24.75" customHeight="1">
      <c r="A23" s="42" t="s">
        <v>42</v>
      </c>
      <c r="B23" s="43" t="s">
        <v>43</v>
      </c>
      <c r="C23" s="44">
        <f>'TRE-MS'!$D$16</f>
        <v>1393.1</v>
      </c>
      <c r="D23" s="44">
        <f>'TRE-MS'!$D$17</f>
        <v>1178.82</v>
      </c>
      <c r="E23" s="44">
        <v>0</v>
      </c>
      <c r="F23" s="44">
        <v>0</v>
      </c>
      <c r="G23" s="45">
        <f>'TRE-MS'!$D$20</f>
        <v>643.44000000000005</v>
      </c>
    </row>
    <row r="24" spans="1:7" s="37" customFormat="1" ht="24.75" customHeight="1">
      <c r="A24" s="42" t="s">
        <v>44</v>
      </c>
      <c r="B24" s="43" t="s">
        <v>45</v>
      </c>
      <c r="C24" s="44">
        <f>'TRE-MG'!$D$16</f>
        <v>1393.1</v>
      </c>
      <c r="D24" s="44">
        <f>'TRE-MG'!$D$17</f>
        <v>1178.82</v>
      </c>
      <c r="E24" s="44">
        <v>474.86</v>
      </c>
      <c r="F24" s="44">
        <v>0</v>
      </c>
      <c r="G24" s="45">
        <f>'TRE-MG'!$D$20</f>
        <v>643.44000000000005</v>
      </c>
    </row>
    <row r="25" spans="1:7" s="37" customFormat="1" ht="24.75" customHeight="1">
      <c r="A25" s="42" t="s">
        <v>46</v>
      </c>
      <c r="B25" s="43" t="s">
        <v>47</v>
      </c>
      <c r="C25" s="44">
        <f>'TRE-PA'!$D$16</f>
        <v>1393.1</v>
      </c>
      <c r="D25" s="44">
        <f>'TRE-PA'!$D$17</f>
        <v>1178.82</v>
      </c>
      <c r="E25" s="44">
        <v>486.94</v>
      </c>
      <c r="F25" s="44">
        <v>0</v>
      </c>
      <c r="G25" s="45">
        <f>'TRE-PA'!$D$20</f>
        <v>643.44000000000005</v>
      </c>
    </row>
    <row r="26" spans="1:7" s="37" customFormat="1" ht="24.75" customHeight="1">
      <c r="A26" s="42" t="s">
        <v>48</v>
      </c>
      <c r="B26" s="43" t="s">
        <v>49</v>
      </c>
      <c r="C26" s="44">
        <f>'TRE-PB'!$D$16</f>
        <v>1393.1</v>
      </c>
      <c r="D26" s="44">
        <f>'TRE-PB'!$D$17</f>
        <v>1178.82</v>
      </c>
      <c r="E26" s="44">
        <v>0</v>
      </c>
      <c r="F26" s="44">
        <v>0</v>
      </c>
      <c r="G26" s="45">
        <f>'TRE-PB'!$D$20</f>
        <v>643.44000000000005</v>
      </c>
    </row>
    <row r="27" spans="1:7" s="37" customFormat="1" ht="24.75" customHeight="1">
      <c r="A27" s="42" t="s">
        <v>50</v>
      </c>
      <c r="B27" s="43" t="s">
        <v>51</v>
      </c>
      <c r="C27" s="44">
        <f>'TRE-PR'!$D$16</f>
        <v>1393.1</v>
      </c>
      <c r="D27" s="44">
        <f>'TRE-PR'!$D$17</f>
        <v>1178.82</v>
      </c>
      <c r="E27" s="44">
        <v>561.08000000000004</v>
      </c>
      <c r="F27" s="44">
        <v>0</v>
      </c>
      <c r="G27" s="45">
        <f>'TRE-PR'!$D$20</f>
        <v>643.44000000000005</v>
      </c>
    </row>
    <row r="28" spans="1:7" s="37" customFormat="1" ht="24.75" customHeight="1">
      <c r="A28" s="42" t="s">
        <v>52</v>
      </c>
      <c r="B28" s="43" t="s">
        <v>53</v>
      </c>
      <c r="C28" s="44">
        <f>'TRE-PE'!$D$16</f>
        <v>1393.1</v>
      </c>
      <c r="D28" s="44">
        <f>'TRE-PE'!$D$17</f>
        <v>1178.82</v>
      </c>
      <c r="E28" s="44">
        <v>687.66</v>
      </c>
      <c r="F28" s="44">
        <v>0</v>
      </c>
      <c r="G28" s="45">
        <f>'TRE-PE'!$D$20</f>
        <v>643.44000000000005</v>
      </c>
    </row>
    <row r="29" spans="1:7" s="37" customFormat="1" ht="24.75" customHeight="1">
      <c r="A29" s="42" t="s">
        <v>54</v>
      </c>
      <c r="B29" s="43" t="s">
        <v>55</v>
      </c>
      <c r="C29" s="44">
        <f>'TRE-PI'!$D$16</f>
        <v>1393.1</v>
      </c>
      <c r="D29" s="44">
        <f>'TRE-PI'!$D$17</f>
        <v>1178.82</v>
      </c>
      <c r="E29" s="44">
        <v>580.83000000000004</v>
      </c>
      <c r="F29" s="44">
        <v>0</v>
      </c>
      <c r="G29" s="45">
        <f>'TRE-PI'!$D$20</f>
        <v>643.44000000000005</v>
      </c>
    </row>
    <row r="30" spans="1:7" s="37" customFormat="1" ht="24.75" customHeight="1">
      <c r="A30" s="42" t="s">
        <v>56</v>
      </c>
      <c r="B30" s="43" t="s">
        <v>57</v>
      </c>
      <c r="C30" s="44">
        <f>'TRE-RJ'!$D$16</f>
        <v>1393.1</v>
      </c>
      <c r="D30" s="44">
        <f>'TRE-RJ'!$D$17</f>
        <v>1178.82</v>
      </c>
      <c r="E30" s="44">
        <v>341.12</v>
      </c>
      <c r="F30" s="44">
        <v>0</v>
      </c>
      <c r="G30" s="45">
        <f>'TRE-RJ'!$D$20</f>
        <v>643.44000000000005</v>
      </c>
    </row>
    <row r="31" spans="1:7" s="37" customFormat="1" ht="24.75" customHeight="1">
      <c r="A31" s="42" t="s">
        <v>58</v>
      </c>
      <c r="B31" s="43" t="s">
        <v>59</v>
      </c>
      <c r="C31" s="44">
        <f>'TRE-RN'!$D$16</f>
        <v>1393.1</v>
      </c>
      <c r="D31" s="44">
        <f>'TRE-RN'!$D$17</f>
        <v>1178.82</v>
      </c>
      <c r="E31" s="44">
        <v>0</v>
      </c>
      <c r="F31" s="44">
        <v>0</v>
      </c>
      <c r="G31" s="45">
        <f>'TRE-RN'!$D$20</f>
        <v>643.44000000000005</v>
      </c>
    </row>
    <row r="32" spans="1:7" s="37" customFormat="1" ht="24.75" customHeight="1">
      <c r="A32" s="42" t="s">
        <v>60</v>
      </c>
      <c r="B32" s="43" t="s">
        <v>61</v>
      </c>
      <c r="C32" s="44">
        <f>'TRE-RS'!$D$16</f>
        <v>1393.1</v>
      </c>
      <c r="D32" s="44">
        <f>'TRE-RS'!$D$17</f>
        <v>1178.82</v>
      </c>
      <c r="E32" s="44">
        <v>496.59</v>
      </c>
      <c r="F32" s="44">
        <v>0</v>
      </c>
      <c r="G32" s="45">
        <f>'TRE-RS'!$D$20</f>
        <v>643.44000000000005</v>
      </c>
    </row>
    <row r="33" spans="1:7" s="37" customFormat="1" ht="24.75" customHeight="1">
      <c r="A33" s="42" t="s">
        <v>62</v>
      </c>
      <c r="B33" s="43" t="s">
        <v>63</v>
      </c>
      <c r="C33" s="44">
        <f>'TRE-RO'!$D$16</f>
        <v>1393.1</v>
      </c>
      <c r="D33" s="44">
        <f>'TRE-RO'!$D$17</f>
        <v>1178.82</v>
      </c>
      <c r="E33" s="44">
        <v>0</v>
      </c>
      <c r="F33" s="44">
        <v>0</v>
      </c>
      <c r="G33" s="45">
        <f>'TRE-RO'!$D$20</f>
        <v>643.44000000000005</v>
      </c>
    </row>
    <row r="34" spans="1:7" s="37" customFormat="1" ht="24.75" customHeight="1">
      <c r="A34" s="42" t="s">
        <v>64</v>
      </c>
      <c r="B34" s="43" t="s">
        <v>65</v>
      </c>
      <c r="C34" s="44">
        <f>'TRE-SC'!$D$16</f>
        <v>1393.1</v>
      </c>
      <c r="D34" s="44">
        <f>'TRE-SC'!$D$17</f>
        <v>1178.82</v>
      </c>
      <c r="E34" s="44">
        <v>1520.22</v>
      </c>
      <c r="F34" s="44">
        <v>0</v>
      </c>
      <c r="G34" s="45">
        <f>'TRE-SC'!$D$20</f>
        <v>643.44000000000005</v>
      </c>
    </row>
    <row r="35" spans="1:7" s="37" customFormat="1" ht="24.75" customHeight="1">
      <c r="A35" s="42" t="s">
        <v>66</v>
      </c>
      <c r="B35" s="43" t="s">
        <v>67</v>
      </c>
      <c r="C35" s="44">
        <f>'TRE-SP'!$D$16</f>
        <v>1393.1</v>
      </c>
      <c r="D35" s="44">
        <f>'TRE-SP'!$D$17</f>
        <v>1178.82</v>
      </c>
      <c r="E35" s="44">
        <v>478.57</v>
      </c>
      <c r="F35" s="44">
        <v>0</v>
      </c>
      <c r="G35" s="45">
        <f>'TRE-SP'!$D$20</f>
        <v>643.44000000000005</v>
      </c>
    </row>
    <row r="36" spans="1:7" s="37" customFormat="1" ht="24.75" customHeight="1">
      <c r="A36" s="42" t="s">
        <v>68</v>
      </c>
      <c r="B36" s="43" t="s">
        <v>69</v>
      </c>
      <c r="C36" s="44">
        <f>'TRE-SE'!$D$16</f>
        <v>1393.1</v>
      </c>
      <c r="D36" s="44">
        <f>'TRE-SE'!$D$17</f>
        <v>1178.82</v>
      </c>
      <c r="E36" s="44">
        <v>491.82</v>
      </c>
      <c r="F36" s="44">
        <v>0</v>
      </c>
      <c r="G36" s="45">
        <f>'TRE-SE'!$D$20</f>
        <v>643.44000000000005</v>
      </c>
    </row>
    <row r="37" spans="1:7" s="37" customFormat="1" ht="24.75" customHeight="1">
      <c r="A37" s="42" t="s">
        <v>70</v>
      </c>
      <c r="B37" s="43" t="s">
        <v>71</v>
      </c>
      <c r="C37" s="44">
        <f>'TRE-TO'!$D$16</f>
        <v>1393.1</v>
      </c>
      <c r="D37" s="44">
        <f>'TRE-TO'!$D$17</f>
        <v>1178.82</v>
      </c>
      <c r="E37" s="44">
        <v>0</v>
      </c>
      <c r="F37" s="44">
        <v>0</v>
      </c>
      <c r="G37" s="45">
        <f>'TRE-TO'!$D$20</f>
        <v>643.44000000000005</v>
      </c>
    </row>
    <row r="38" spans="1:7" s="37" customFormat="1" ht="24.75" customHeight="1">
      <c r="A38" s="42" t="s">
        <v>72</v>
      </c>
      <c r="B38" s="43" t="s">
        <v>73</v>
      </c>
      <c r="C38" s="44">
        <f>'TRE-RR'!$D$16</f>
        <v>1393.1</v>
      </c>
      <c r="D38" s="44">
        <f>'TRE-RR'!$D$17</f>
        <v>1178.82</v>
      </c>
      <c r="E38" s="44">
        <v>0</v>
      </c>
      <c r="F38" s="44">
        <v>0</v>
      </c>
      <c r="G38" s="45">
        <f>'TRE-RR'!$D$20</f>
        <v>643.44000000000005</v>
      </c>
    </row>
    <row r="39" spans="1:7" s="37" customFormat="1" ht="24.75" customHeight="1">
      <c r="A39" s="46" t="s">
        <v>74</v>
      </c>
      <c r="B39" s="47" t="s">
        <v>75</v>
      </c>
      <c r="C39" s="48">
        <f>'TRE-AP'!$D$16</f>
        <v>1393.1</v>
      </c>
      <c r="D39" s="48">
        <f>'TRE-AP'!$D$17</f>
        <v>1178.82</v>
      </c>
      <c r="E39" s="48">
        <v>0</v>
      </c>
      <c r="F39" s="48">
        <v>0</v>
      </c>
      <c r="G39" s="49">
        <f>'TRE-AP'!$D$20</f>
        <v>643.44000000000005</v>
      </c>
    </row>
    <row r="40" spans="1:7" s="37" customFormat="1" ht="30" customHeight="1">
      <c r="A40" s="50">
        <v>14000</v>
      </c>
      <c r="B40" s="51" t="s">
        <v>84</v>
      </c>
      <c r="C40" s="52"/>
      <c r="D40" s="52"/>
      <c r="E40" s="53"/>
      <c r="F40" s="52"/>
      <c r="G40" s="54"/>
    </row>
    <row r="41" spans="1:7" s="55" customFormat="1" ht="69.75" customHeight="1">
      <c r="A41" s="366" t="s">
        <v>85</v>
      </c>
      <c r="B41" s="367"/>
      <c r="C41" s="56" t="s">
        <v>86</v>
      </c>
      <c r="D41" s="56" t="s">
        <v>87</v>
      </c>
      <c r="E41" s="57" t="s">
        <v>88</v>
      </c>
      <c r="F41" s="58" t="s">
        <v>89</v>
      </c>
      <c r="G41" s="59" t="s">
        <v>88</v>
      </c>
    </row>
    <row r="42" spans="1:7" s="31" customFormat="1" ht="19.5" customHeight="1">
      <c r="A42" s="60" t="s">
        <v>76</v>
      </c>
      <c r="B42" s="61"/>
      <c r="C42" s="61"/>
      <c r="D42" s="61"/>
      <c r="E42" s="61"/>
      <c r="F42" s="61"/>
      <c r="G42" s="61"/>
    </row>
    <row r="43" spans="1:7" s="31" customFormat="1" ht="19.5" customHeight="1">
      <c r="A43" s="357" t="s">
        <v>90</v>
      </c>
      <c r="B43" s="357"/>
      <c r="C43" s="357"/>
      <c r="D43" s="357"/>
      <c r="E43" s="357"/>
      <c r="F43" s="357"/>
      <c r="G43" s="357"/>
    </row>
    <row r="44" spans="1:7" s="31" customFormat="1" ht="19.5" customHeight="1">
      <c r="A44" s="357" t="s">
        <v>91</v>
      </c>
      <c r="B44" s="357"/>
      <c r="C44" s="357"/>
      <c r="D44" s="357"/>
      <c r="E44" s="357"/>
      <c r="F44" s="357"/>
      <c r="G44" s="357"/>
    </row>
    <row r="45" spans="1:7" s="31" customFormat="1" ht="33" customHeight="1">
      <c r="A45" s="357" t="s">
        <v>92</v>
      </c>
      <c r="B45" s="357"/>
      <c r="C45" s="357"/>
      <c r="D45" s="357"/>
      <c r="E45" s="357"/>
      <c r="F45" s="357"/>
      <c r="G45" s="357"/>
    </row>
  </sheetData>
  <mergeCells count="19">
    <mergeCell ref="A7:G7"/>
    <mergeCell ref="A1:B1"/>
    <mergeCell ref="A2:B2"/>
    <mergeCell ref="A3:B3"/>
    <mergeCell ref="A4:B4"/>
    <mergeCell ref="A5:G5"/>
    <mergeCell ref="A41:B41"/>
    <mergeCell ref="A43:G43"/>
    <mergeCell ref="A44:G44"/>
    <mergeCell ref="A45:G45"/>
    <mergeCell ref="A9:B9"/>
    <mergeCell ref="C9:G9"/>
    <mergeCell ref="A10:A11"/>
    <mergeCell ref="B10:B11"/>
    <mergeCell ref="C10:C11"/>
    <mergeCell ref="D10:D11"/>
    <mergeCell ref="E10:E11"/>
    <mergeCell ref="F10:F11"/>
    <mergeCell ref="G10:G1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7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10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51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96" t="s">
        <v>102</v>
      </c>
      <c r="D4" s="112" t="s">
        <v>103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4"/>
      <c r="L5" s="4"/>
      <c r="M5" s="4"/>
      <c r="N5" s="4"/>
      <c r="O5" s="4"/>
    </row>
    <row r="6" spans="1:15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1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31"/>
      <c r="L8" s="31"/>
      <c r="M8" s="31"/>
      <c r="N8" s="31"/>
      <c r="O8" s="31"/>
    </row>
    <row r="9" spans="1:15" ht="30" customHeight="1">
      <c r="A9" s="31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31"/>
      <c r="L9" s="31"/>
      <c r="M9" s="31"/>
      <c r="N9" s="31"/>
      <c r="O9" s="31"/>
    </row>
    <row r="10" spans="1:15" ht="30" customHeight="1">
      <c r="A10" s="31"/>
      <c r="B10" s="364"/>
      <c r="C10" s="365"/>
      <c r="D10" s="365"/>
      <c r="E10" s="365"/>
      <c r="F10" s="365"/>
      <c r="G10" s="365"/>
      <c r="H10" s="11" t="s">
        <v>17</v>
      </c>
      <c r="I10" s="11" t="s">
        <v>18</v>
      </c>
      <c r="J10" s="13" t="s">
        <v>19</v>
      </c>
      <c r="K10" s="31"/>
      <c r="L10" s="31"/>
      <c r="M10" s="31"/>
      <c r="N10" s="31"/>
      <c r="O10" s="31"/>
    </row>
    <row r="11" spans="1:15" ht="34.5" customHeight="1">
      <c r="A11" s="31"/>
      <c r="B11" s="98" t="s">
        <v>50</v>
      </c>
      <c r="C11" s="98" t="s">
        <v>51</v>
      </c>
      <c r="D11" s="113">
        <v>867</v>
      </c>
      <c r="E11" s="113">
        <v>174</v>
      </c>
      <c r="F11" s="113">
        <v>46</v>
      </c>
      <c r="G11" s="100">
        <v>0</v>
      </c>
      <c r="H11" s="113">
        <v>1041</v>
      </c>
      <c r="I11" s="113">
        <v>1310</v>
      </c>
      <c r="J11" s="101">
        <f>H11+I11</f>
        <v>2351</v>
      </c>
      <c r="K11" s="31"/>
      <c r="L11" s="31"/>
      <c r="M11" s="31"/>
      <c r="N11" s="31"/>
      <c r="O11" s="31"/>
    </row>
    <row r="12" spans="1:15" ht="34.5" customHeight="1">
      <c r="A12" s="31"/>
      <c r="B12" s="391" t="s">
        <v>19</v>
      </c>
      <c r="C12" s="392"/>
      <c r="D12" s="103">
        <f t="shared" ref="D12:J12" si="0">SUM(D11:D11)</f>
        <v>867</v>
      </c>
      <c r="E12" s="103">
        <f t="shared" si="0"/>
        <v>174</v>
      </c>
      <c r="F12" s="103">
        <f t="shared" si="0"/>
        <v>46</v>
      </c>
      <c r="G12" s="103">
        <f t="shared" si="0"/>
        <v>0</v>
      </c>
      <c r="H12" s="103">
        <f t="shared" si="0"/>
        <v>1041</v>
      </c>
      <c r="I12" s="103">
        <f t="shared" si="0"/>
        <v>1310</v>
      </c>
      <c r="J12" s="104">
        <f t="shared" si="0"/>
        <v>2351</v>
      </c>
      <c r="K12" s="31"/>
      <c r="L12" s="31"/>
      <c r="M12" s="31"/>
      <c r="N12" s="31"/>
      <c r="O12" s="31"/>
    </row>
    <row r="13" spans="1:15" ht="30" customHeight="1">
      <c r="A13" s="31"/>
      <c r="B13" s="393"/>
      <c r="C13" s="393"/>
      <c r="D13" s="393"/>
      <c r="E13" s="393"/>
      <c r="F13" s="393"/>
      <c r="G13" s="393"/>
      <c r="H13" s="393"/>
      <c r="I13" s="393"/>
      <c r="J13" s="393"/>
      <c r="K13" s="31"/>
      <c r="L13" s="31"/>
      <c r="M13" s="31"/>
      <c r="N13" s="31"/>
      <c r="O13" s="31"/>
    </row>
    <row r="14" spans="1:15" ht="30" customHeight="1">
      <c r="A14" s="31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31"/>
      <c r="L14" s="31"/>
      <c r="M14" s="31"/>
      <c r="N14" s="31"/>
      <c r="O14" s="31"/>
    </row>
    <row r="15" spans="1:15" ht="39.75" customHeight="1">
      <c r="A15" s="31"/>
      <c r="B15" s="395" t="s">
        <v>105</v>
      </c>
      <c r="C15" s="396"/>
      <c r="D15" s="102" t="s">
        <v>106</v>
      </c>
      <c r="E15" s="396" t="s">
        <v>107</v>
      </c>
      <c r="F15" s="396"/>
      <c r="G15" s="396"/>
      <c r="H15" s="396"/>
      <c r="I15" s="396"/>
      <c r="J15" s="397"/>
      <c r="K15" s="31"/>
      <c r="L15" s="31"/>
      <c r="M15" s="31"/>
      <c r="N15" s="31"/>
      <c r="O15" s="31"/>
    </row>
    <row r="16" spans="1:15" ht="34.5" customHeight="1">
      <c r="A16" s="31"/>
      <c r="B16" s="388" t="s">
        <v>80</v>
      </c>
      <c r="C16" s="389"/>
      <c r="D16" s="105">
        <v>1393.1</v>
      </c>
      <c r="E16" s="106"/>
      <c r="F16" s="107" t="s">
        <v>118</v>
      </c>
      <c r="G16" s="107"/>
      <c r="H16" s="107"/>
      <c r="I16" s="107"/>
      <c r="J16" s="107"/>
      <c r="K16" s="31"/>
      <c r="L16" s="31"/>
      <c r="M16" s="31"/>
      <c r="N16" s="31"/>
      <c r="O16" s="31"/>
    </row>
    <row r="17" spans="1:15" ht="34.5" customHeight="1">
      <c r="A17" s="31"/>
      <c r="B17" s="388" t="s">
        <v>81</v>
      </c>
      <c r="C17" s="389"/>
      <c r="D17" s="105">
        <v>1178.82</v>
      </c>
      <c r="E17" s="106"/>
      <c r="F17" s="107" t="s">
        <v>119</v>
      </c>
      <c r="G17" s="107"/>
      <c r="H17" s="107"/>
      <c r="I17" s="107"/>
      <c r="J17" s="107"/>
      <c r="K17" s="31"/>
      <c r="L17" s="31"/>
      <c r="M17" s="31"/>
      <c r="N17" s="31"/>
      <c r="O17" s="31"/>
    </row>
    <row r="18" spans="1:15" ht="34.5" customHeight="1">
      <c r="A18" s="31"/>
      <c r="B18" s="388" t="s">
        <v>120</v>
      </c>
      <c r="C18" s="389"/>
      <c r="D18" s="347">
        <v>561.08000000000004</v>
      </c>
      <c r="E18" s="106"/>
      <c r="F18" s="107" t="s">
        <v>111</v>
      </c>
      <c r="G18" s="107"/>
      <c r="H18" s="107"/>
      <c r="I18" s="107"/>
      <c r="J18" s="107"/>
      <c r="K18" s="31"/>
      <c r="L18" s="31"/>
      <c r="M18" s="31"/>
      <c r="N18" s="31"/>
      <c r="O18" s="31"/>
    </row>
    <row r="19" spans="1:15" ht="34.5" customHeight="1">
      <c r="A19" s="31"/>
      <c r="B19" s="388" t="s">
        <v>83</v>
      </c>
      <c r="C19" s="389"/>
      <c r="D19" s="105" t="s">
        <v>112</v>
      </c>
      <c r="E19" s="106"/>
      <c r="F19" s="107" t="s">
        <v>113</v>
      </c>
      <c r="G19" s="107"/>
      <c r="H19" s="107"/>
      <c r="I19" s="107"/>
      <c r="J19" s="107"/>
      <c r="K19" s="31"/>
      <c r="L19" s="31"/>
      <c r="M19" s="31"/>
      <c r="N19" s="31"/>
      <c r="O19" s="31"/>
    </row>
    <row r="20" spans="1:15" ht="34.5" customHeight="1">
      <c r="A20" s="31"/>
      <c r="B20" s="388" t="s">
        <v>114</v>
      </c>
      <c r="C20" s="389"/>
      <c r="D20" s="105">
        <v>643.44000000000005</v>
      </c>
      <c r="E20" s="106"/>
      <c r="F20" s="107" t="s">
        <v>111</v>
      </c>
      <c r="G20" s="107"/>
      <c r="H20" s="107"/>
      <c r="I20" s="107"/>
      <c r="J20" s="107"/>
      <c r="K20" s="31"/>
      <c r="L20" s="31"/>
      <c r="M20" s="31"/>
      <c r="N20" s="31"/>
      <c r="O20" s="31"/>
    </row>
    <row r="21" spans="1:15" ht="19.5" customHeight="1">
      <c r="A21" s="31"/>
      <c r="B21" s="108" t="s">
        <v>115</v>
      </c>
      <c r="C21" s="109"/>
      <c r="D21" s="109"/>
      <c r="E21" s="110"/>
      <c r="F21" s="110"/>
      <c r="G21" s="110"/>
      <c r="H21" s="110"/>
      <c r="I21" s="110"/>
      <c r="J21" s="110"/>
      <c r="K21" s="31"/>
      <c r="L21" s="31"/>
      <c r="M21" s="31"/>
      <c r="N21" s="31"/>
      <c r="O21" s="31"/>
    </row>
    <row r="22" spans="1:15" ht="33.75" customHeight="1">
      <c r="A22" s="31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31"/>
      <c r="L22" s="31"/>
      <c r="M22" s="31"/>
      <c r="N22" s="31"/>
      <c r="O22" s="31"/>
    </row>
    <row r="23" spans="1:15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5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  <c r="K24" s="31"/>
      <c r="L24" s="31"/>
      <c r="M24" s="31"/>
      <c r="N24" s="31"/>
      <c r="O24" s="31"/>
    </row>
    <row r="25" spans="1:15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13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53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96" t="s">
        <v>102</v>
      </c>
      <c r="D4" s="112" t="s">
        <v>103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4"/>
      <c r="L5" s="4"/>
      <c r="M5" s="4"/>
      <c r="N5" s="4"/>
      <c r="O5" s="4"/>
    </row>
    <row r="6" spans="1:15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1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31"/>
      <c r="L8" s="31"/>
      <c r="M8" s="31"/>
      <c r="N8" s="31"/>
      <c r="O8" s="31"/>
    </row>
    <row r="9" spans="1:15" ht="30" customHeight="1">
      <c r="A9" s="31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31"/>
      <c r="L9" s="31"/>
      <c r="M9" s="31"/>
      <c r="N9" s="31"/>
      <c r="O9" s="31"/>
    </row>
    <row r="10" spans="1:15" ht="30" customHeight="1">
      <c r="A10" s="31"/>
      <c r="B10" s="364"/>
      <c r="C10" s="365"/>
      <c r="D10" s="365"/>
      <c r="E10" s="365"/>
      <c r="F10" s="365"/>
      <c r="G10" s="365"/>
      <c r="H10" s="11" t="s">
        <v>17</v>
      </c>
      <c r="I10" s="11" t="s">
        <v>18</v>
      </c>
      <c r="J10" s="13" t="s">
        <v>19</v>
      </c>
      <c r="K10" s="31"/>
      <c r="L10" s="31"/>
      <c r="M10" s="31"/>
      <c r="N10" s="31"/>
      <c r="O10" s="31"/>
    </row>
    <row r="11" spans="1:15" ht="34.5" customHeight="1">
      <c r="A11" s="31"/>
      <c r="B11" s="98" t="s">
        <v>52</v>
      </c>
      <c r="C11" s="98" t="s">
        <v>53</v>
      </c>
      <c r="D11" s="113">
        <v>828</v>
      </c>
      <c r="E11" s="113">
        <v>155</v>
      </c>
      <c r="F11" s="113">
        <v>44</v>
      </c>
      <c r="G11" s="100">
        <v>0</v>
      </c>
      <c r="H11" s="113">
        <v>905</v>
      </c>
      <c r="I11" s="113">
        <v>1093</v>
      </c>
      <c r="J11" s="101">
        <f>H11+I11</f>
        <v>1998</v>
      </c>
      <c r="K11" s="31"/>
      <c r="L11" s="31"/>
      <c r="M11" s="31"/>
      <c r="N11" s="31"/>
      <c r="O11" s="31"/>
    </row>
    <row r="12" spans="1:15" ht="34.5" customHeight="1">
      <c r="A12" s="31"/>
      <c r="B12" s="391" t="s">
        <v>19</v>
      </c>
      <c r="C12" s="392"/>
      <c r="D12" s="103">
        <f t="shared" ref="D12:J12" si="0">SUM(D11:D11)</f>
        <v>828</v>
      </c>
      <c r="E12" s="103">
        <f t="shared" si="0"/>
        <v>155</v>
      </c>
      <c r="F12" s="103">
        <f t="shared" si="0"/>
        <v>44</v>
      </c>
      <c r="G12" s="103">
        <f t="shared" si="0"/>
        <v>0</v>
      </c>
      <c r="H12" s="103">
        <f t="shared" si="0"/>
        <v>905</v>
      </c>
      <c r="I12" s="103">
        <f t="shared" si="0"/>
        <v>1093</v>
      </c>
      <c r="J12" s="104">
        <f t="shared" si="0"/>
        <v>1998</v>
      </c>
      <c r="K12" s="31"/>
      <c r="L12" s="31"/>
      <c r="M12" s="31"/>
      <c r="N12" s="31"/>
      <c r="O12" s="31"/>
    </row>
    <row r="13" spans="1:15" ht="30" customHeight="1">
      <c r="A13" s="31"/>
      <c r="B13" s="393"/>
      <c r="C13" s="393"/>
      <c r="D13" s="393"/>
      <c r="E13" s="393"/>
      <c r="F13" s="393"/>
      <c r="G13" s="393"/>
      <c r="H13" s="393"/>
      <c r="I13" s="393"/>
      <c r="J13" s="393"/>
      <c r="K13" s="31"/>
      <c r="L13" s="31"/>
      <c r="M13" s="31"/>
      <c r="N13" s="31"/>
      <c r="O13" s="31"/>
    </row>
    <row r="14" spans="1:15" ht="30" customHeight="1">
      <c r="A14" s="31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31"/>
      <c r="L14" s="31"/>
      <c r="M14" s="31"/>
      <c r="N14" s="31"/>
      <c r="O14" s="31"/>
    </row>
    <row r="15" spans="1:15" ht="39.75" customHeight="1">
      <c r="A15" s="31"/>
      <c r="B15" s="395" t="s">
        <v>105</v>
      </c>
      <c r="C15" s="396"/>
      <c r="D15" s="102" t="s">
        <v>106</v>
      </c>
      <c r="E15" s="396" t="s">
        <v>107</v>
      </c>
      <c r="F15" s="396"/>
      <c r="G15" s="396"/>
      <c r="H15" s="396"/>
      <c r="I15" s="396"/>
      <c r="J15" s="397"/>
      <c r="K15" s="31"/>
      <c r="L15" s="31"/>
      <c r="M15" s="31"/>
      <c r="N15" s="31"/>
      <c r="O15" s="31"/>
    </row>
    <row r="16" spans="1:15" ht="34.5" customHeight="1">
      <c r="A16" s="31"/>
      <c r="B16" s="388" t="s">
        <v>80</v>
      </c>
      <c r="C16" s="389"/>
      <c r="D16" s="105">
        <v>1393.1</v>
      </c>
      <c r="E16" s="106"/>
      <c r="F16" s="107" t="s">
        <v>118</v>
      </c>
      <c r="G16" s="107"/>
      <c r="H16" s="107"/>
      <c r="I16" s="107"/>
      <c r="J16" s="107"/>
      <c r="K16" s="31"/>
      <c r="L16" s="31"/>
      <c r="M16" s="31"/>
      <c r="N16" s="31"/>
      <c r="O16" s="31"/>
    </row>
    <row r="17" spans="1:15" ht="34.5" customHeight="1">
      <c r="A17" s="31"/>
      <c r="B17" s="388" t="s">
        <v>81</v>
      </c>
      <c r="C17" s="389"/>
      <c r="D17" s="105">
        <v>1178.82</v>
      </c>
      <c r="E17" s="106"/>
      <c r="F17" s="107" t="s">
        <v>119</v>
      </c>
      <c r="G17" s="107"/>
      <c r="H17" s="107"/>
      <c r="I17" s="107"/>
      <c r="J17" s="107"/>
      <c r="K17" s="31"/>
      <c r="L17" s="31"/>
      <c r="M17" s="31"/>
      <c r="N17" s="31"/>
      <c r="O17" s="31"/>
    </row>
    <row r="18" spans="1:15" ht="34.5" customHeight="1">
      <c r="A18" s="31"/>
      <c r="B18" s="388" t="s">
        <v>120</v>
      </c>
      <c r="C18" s="389"/>
      <c r="D18" s="347">
        <v>687.66</v>
      </c>
      <c r="E18" s="106"/>
      <c r="F18" s="107" t="s">
        <v>111</v>
      </c>
      <c r="G18" s="107"/>
      <c r="H18" s="107"/>
      <c r="I18" s="107"/>
      <c r="J18" s="107"/>
      <c r="K18" s="31"/>
      <c r="L18" s="31"/>
      <c r="M18" s="31"/>
      <c r="N18" s="31"/>
      <c r="O18" s="31"/>
    </row>
    <row r="19" spans="1:15" ht="34.5" customHeight="1">
      <c r="A19" s="31"/>
      <c r="B19" s="388" t="s">
        <v>83</v>
      </c>
      <c r="C19" s="389"/>
      <c r="D19" s="105" t="s">
        <v>112</v>
      </c>
      <c r="E19" s="106"/>
      <c r="F19" s="107" t="s">
        <v>113</v>
      </c>
      <c r="G19" s="107"/>
      <c r="H19" s="107"/>
      <c r="I19" s="107"/>
      <c r="J19" s="107"/>
      <c r="K19" s="31"/>
      <c r="L19" s="31"/>
      <c r="M19" s="31"/>
      <c r="N19" s="31"/>
      <c r="O19" s="31"/>
    </row>
    <row r="20" spans="1:15" ht="34.5" customHeight="1">
      <c r="A20" s="31"/>
      <c r="B20" s="388" t="s">
        <v>114</v>
      </c>
      <c r="C20" s="389"/>
      <c r="D20" s="105">
        <v>643.44000000000005</v>
      </c>
      <c r="E20" s="106"/>
      <c r="F20" s="107" t="s">
        <v>111</v>
      </c>
      <c r="G20" s="107"/>
      <c r="H20" s="107"/>
      <c r="I20" s="107"/>
      <c r="J20" s="107"/>
      <c r="K20" s="31"/>
      <c r="L20" s="31"/>
      <c r="M20" s="31"/>
      <c r="N20" s="31"/>
      <c r="O20" s="31"/>
    </row>
    <row r="21" spans="1:15" ht="19.5" customHeight="1">
      <c r="A21" s="31"/>
      <c r="B21" s="108" t="s">
        <v>115</v>
      </c>
      <c r="C21" s="109"/>
      <c r="D21" s="109"/>
      <c r="E21" s="110"/>
      <c r="F21" s="110"/>
      <c r="G21" s="110"/>
      <c r="H21" s="110"/>
      <c r="I21" s="110"/>
      <c r="J21" s="110"/>
      <c r="K21" s="31"/>
      <c r="L21" s="31"/>
      <c r="M21" s="31"/>
      <c r="N21" s="31"/>
      <c r="O21" s="31"/>
    </row>
    <row r="22" spans="1:15" ht="33.75" customHeight="1">
      <c r="A22" s="31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31"/>
      <c r="L22" s="31"/>
      <c r="M22" s="31"/>
      <c r="N22" s="31"/>
      <c r="O22" s="31"/>
    </row>
    <row r="23" spans="1:15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5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  <c r="K24" s="31"/>
      <c r="L24" s="31"/>
      <c r="M24" s="31"/>
      <c r="N24" s="31"/>
      <c r="O24" s="31"/>
    </row>
    <row r="25" spans="1:15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10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55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96" t="s">
        <v>102</v>
      </c>
      <c r="D4" s="112" t="s">
        <v>103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4"/>
      <c r="L5" s="4"/>
      <c r="M5" s="4"/>
      <c r="N5" s="4"/>
      <c r="O5" s="4"/>
    </row>
    <row r="6" spans="1:15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1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31"/>
      <c r="L8" s="31"/>
      <c r="M8" s="31"/>
      <c r="N8" s="31"/>
      <c r="O8" s="31"/>
    </row>
    <row r="9" spans="1:15" ht="30" customHeight="1">
      <c r="A9" s="31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31"/>
      <c r="L9" s="31"/>
      <c r="M9" s="31"/>
      <c r="N9" s="31"/>
      <c r="O9" s="31"/>
    </row>
    <row r="10" spans="1:15" ht="30" customHeight="1">
      <c r="A10" s="31"/>
      <c r="B10" s="364"/>
      <c r="C10" s="365"/>
      <c r="D10" s="365"/>
      <c r="E10" s="365"/>
      <c r="F10" s="365"/>
      <c r="G10" s="365"/>
      <c r="H10" s="11" t="s">
        <v>17</v>
      </c>
      <c r="I10" s="11" t="s">
        <v>18</v>
      </c>
      <c r="J10" s="13" t="s">
        <v>19</v>
      </c>
      <c r="K10" s="31"/>
      <c r="L10" s="31"/>
      <c r="M10" s="31"/>
      <c r="N10" s="31"/>
      <c r="O10" s="31"/>
    </row>
    <row r="11" spans="1:15" ht="34.5" customHeight="1">
      <c r="A11" s="31"/>
      <c r="B11" s="98" t="s">
        <v>54</v>
      </c>
      <c r="C11" s="98" t="s">
        <v>55</v>
      </c>
      <c r="D11" s="113">
        <v>492</v>
      </c>
      <c r="E11" s="113">
        <v>109</v>
      </c>
      <c r="F11" s="113">
        <v>13</v>
      </c>
      <c r="G11" s="100">
        <v>0</v>
      </c>
      <c r="H11" s="113">
        <v>463</v>
      </c>
      <c r="I11" s="113">
        <v>789</v>
      </c>
      <c r="J11" s="101">
        <f>H11+I11</f>
        <v>1252</v>
      </c>
      <c r="K11" s="31"/>
      <c r="L11" s="31"/>
      <c r="M11" s="31"/>
      <c r="N11" s="31"/>
      <c r="O11" s="31"/>
    </row>
    <row r="12" spans="1:15" ht="34.5" customHeight="1">
      <c r="A12" s="31"/>
      <c r="B12" s="391" t="s">
        <v>19</v>
      </c>
      <c r="C12" s="392"/>
      <c r="D12" s="103">
        <f t="shared" ref="D12:J12" si="0">SUM(D11:D11)</f>
        <v>492</v>
      </c>
      <c r="E12" s="103">
        <f t="shared" si="0"/>
        <v>109</v>
      </c>
      <c r="F12" s="103">
        <f t="shared" si="0"/>
        <v>13</v>
      </c>
      <c r="G12" s="103">
        <f t="shared" si="0"/>
        <v>0</v>
      </c>
      <c r="H12" s="103">
        <f t="shared" si="0"/>
        <v>463</v>
      </c>
      <c r="I12" s="103">
        <f t="shared" si="0"/>
        <v>789</v>
      </c>
      <c r="J12" s="104">
        <f t="shared" si="0"/>
        <v>1252</v>
      </c>
      <c r="K12" s="31"/>
      <c r="L12" s="31"/>
      <c r="M12" s="31"/>
      <c r="N12" s="31"/>
      <c r="O12" s="31"/>
    </row>
    <row r="13" spans="1:15" ht="30" customHeight="1">
      <c r="A13" s="31"/>
      <c r="B13" s="393"/>
      <c r="C13" s="393"/>
      <c r="D13" s="393"/>
      <c r="E13" s="393"/>
      <c r="F13" s="393"/>
      <c r="G13" s="393"/>
      <c r="H13" s="393"/>
      <c r="I13" s="393"/>
      <c r="J13" s="393"/>
      <c r="K13" s="31"/>
      <c r="L13" s="31"/>
      <c r="M13" s="31"/>
      <c r="N13" s="31"/>
      <c r="O13" s="31"/>
    </row>
    <row r="14" spans="1:15" ht="30" customHeight="1">
      <c r="A14" s="31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31"/>
      <c r="L14" s="31"/>
      <c r="M14" s="31"/>
      <c r="N14" s="31"/>
      <c r="O14" s="31"/>
    </row>
    <row r="15" spans="1:15" ht="39.75" customHeight="1">
      <c r="A15" s="31"/>
      <c r="B15" s="395" t="s">
        <v>105</v>
      </c>
      <c r="C15" s="396"/>
      <c r="D15" s="102" t="s">
        <v>106</v>
      </c>
      <c r="E15" s="396" t="s">
        <v>107</v>
      </c>
      <c r="F15" s="396"/>
      <c r="G15" s="396"/>
      <c r="H15" s="396"/>
      <c r="I15" s="396"/>
      <c r="J15" s="397"/>
      <c r="K15" s="31"/>
      <c r="L15" s="31"/>
      <c r="M15" s="31"/>
      <c r="N15" s="31"/>
      <c r="O15" s="31"/>
    </row>
    <row r="16" spans="1:15" ht="34.5" customHeight="1">
      <c r="A16" s="31"/>
      <c r="B16" s="388" t="s">
        <v>80</v>
      </c>
      <c r="C16" s="389"/>
      <c r="D16" s="105">
        <v>1393.1</v>
      </c>
      <c r="E16" s="106"/>
      <c r="F16" s="107" t="s">
        <v>118</v>
      </c>
      <c r="G16" s="107"/>
      <c r="H16" s="107"/>
      <c r="I16" s="107"/>
      <c r="J16" s="107"/>
      <c r="K16" s="31"/>
      <c r="L16" s="31"/>
      <c r="M16" s="31"/>
      <c r="N16" s="31"/>
      <c r="O16" s="31"/>
    </row>
    <row r="17" spans="1:15" ht="34.5" customHeight="1">
      <c r="A17" s="31"/>
      <c r="B17" s="388" t="s">
        <v>81</v>
      </c>
      <c r="C17" s="389"/>
      <c r="D17" s="105">
        <v>1178.82</v>
      </c>
      <c r="E17" s="106"/>
      <c r="F17" s="107" t="s">
        <v>119</v>
      </c>
      <c r="G17" s="107"/>
      <c r="H17" s="107"/>
      <c r="I17" s="107"/>
      <c r="J17" s="107"/>
      <c r="K17" s="31"/>
      <c r="L17" s="31"/>
      <c r="M17" s="31"/>
      <c r="N17" s="31"/>
      <c r="O17" s="31"/>
    </row>
    <row r="18" spans="1:15" ht="34.5" customHeight="1">
      <c r="A18" s="31"/>
      <c r="B18" s="388" t="s">
        <v>120</v>
      </c>
      <c r="C18" s="389"/>
      <c r="D18" s="347">
        <v>580.83000000000004</v>
      </c>
      <c r="E18" s="106"/>
      <c r="F18" s="107" t="s">
        <v>111</v>
      </c>
      <c r="G18" s="107"/>
      <c r="H18" s="107"/>
      <c r="I18" s="107"/>
      <c r="J18" s="107"/>
      <c r="K18" s="31"/>
      <c r="L18" s="31"/>
      <c r="M18" s="31"/>
      <c r="N18" s="31"/>
      <c r="O18" s="31"/>
    </row>
    <row r="19" spans="1:15" ht="34.5" customHeight="1">
      <c r="A19" s="31"/>
      <c r="B19" s="388" t="s">
        <v>83</v>
      </c>
      <c r="C19" s="389"/>
      <c r="D19" s="105" t="s">
        <v>112</v>
      </c>
      <c r="E19" s="106"/>
      <c r="F19" s="107" t="s">
        <v>113</v>
      </c>
      <c r="G19" s="107"/>
      <c r="H19" s="107"/>
      <c r="I19" s="107"/>
      <c r="J19" s="107"/>
      <c r="K19" s="31"/>
      <c r="L19" s="31"/>
      <c r="M19" s="31"/>
      <c r="N19" s="31"/>
      <c r="O19" s="31"/>
    </row>
    <row r="20" spans="1:15" ht="34.5" customHeight="1">
      <c r="A20" s="31"/>
      <c r="B20" s="388" t="s">
        <v>114</v>
      </c>
      <c r="C20" s="389"/>
      <c r="D20" s="105">
        <v>643.44000000000005</v>
      </c>
      <c r="E20" s="106"/>
      <c r="F20" s="107" t="s">
        <v>111</v>
      </c>
      <c r="G20" s="107"/>
      <c r="H20" s="107"/>
      <c r="I20" s="107"/>
      <c r="J20" s="107"/>
      <c r="K20" s="31"/>
      <c r="L20" s="31"/>
      <c r="M20" s="31"/>
      <c r="N20" s="31"/>
      <c r="O20" s="31"/>
    </row>
    <row r="21" spans="1:15" ht="19.5" customHeight="1">
      <c r="A21" s="31"/>
      <c r="B21" s="108" t="s">
        <v>115</v>
      </c>
      <c r="C21" s="109"/>
      <c r="D21" s="109"/>
      <c r="E21" s="110"/>
      <c r="F21" s="110"/>
      <c r="G21" s="110"/>
      <c r="H21" s="110"/>
      <c r="I21" s="110"/>
      <c r="J21" s="110"/>
      <c r="K21" s="31"/>
      <c r="L21" s="31"/>
      <c r="M21" s="31"/>
      <c r="N21" s="31"/>
      <c r="O21" s="31"/>
    </row>
    <row r="22" spans="1:15" ht="33.75" customHeight="1">
      <c r="A22" s="31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31"/>
      <c r="L22" s="31"/>
      <c r="M22" s="31"/>
      <c r="N22" s="31"/>
      <c r="O22" s="31"/>
    </row>
    <row r="23" spans="1:15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5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  <c r="K24" s="31"/>
      <c r="L24" s="31"/>
      <c r="M24" s="31"/>
      <c r="N24" s="31"/>
      <c r="O24" s="31"/>
    </row>
    <row r="25" spans="1:15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10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57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96" t="s">
        <v>102</v>
      </c>
      <c r="D4" s="112" t="s">
        <v>103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4"/>
      <c r="L5" s="4"/>
      <c r="M5" s="4"/>
      <c r="N5" s="4"/>
      <c r="O5" s="4"/>
    </row>
    <row r="6" spans="1:15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1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31"/>
      <c r="L8" s="31"/>
      <c r="M8" s="31"/>
      <c r="N8" s="31"/>
      <c r="O8" s="31"/>
    </row>
    <row r="9" spans="1:15" ht="30" customHeight="1">
      <c r="A9" s="31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31"/>
      <c r="L9" s="31"/>
      <c r="M9" s="31"/>
      <c r="N9" s="31"/>
      <c r="O9" s="31"/>
    </row>
    <row r="10" spans="1:15" ht="30" customHeight="1">
      <c r="A10" s="31"/>
      <c r="B10" s="364"/>
      <c r="C10" s="365"/>
      <c r="D10" s="365"/>
      <c r="E10" s="365"/>
      <c r="F10" s="365"/>
      <c r="G10" s="365"/>
      <c r="H10" s="11" t="s">
        <v>17</v>
      </c>
      <c r="I10" s="11" t="s">
        <v>18</v>
      </c>
      <c r="J10" s="13" t="s">
        <v>19</v>
      </c>
      <c r="K10" s="31"/>
      <c r="L10" s="31"/>
      <c r="M10" s="31"/>
      <c r="N10" s="31"/>
      <c r="O10" s="31"/>
    </row>
    <row r="11" spans="1:15" ht="34.5" customHeight="1">
      <c r="A11" s="31"/>
      <c r="B11" s="98" t="s">
        <v>56</v>
      </c>
      <c r="C11" s="98" t="s">
        <v>57</v>
      </c>
      <c r="D11" s="113">
        <v>1265</v>
      </c>
      <c r="E11" s="113">
        <v>174</v>
      </c>
      <c r="F11" s="113">
        <v>412</v>
      </c>
      <c r="G11" s="100">
        <v>0</v>
      </c>
      <c r="H11" s="113">
        <v>1634</v>
      </c>
      <c r="I11" s="113">
        <v>2427</v>
      </c>
      <c r="J11" s="101">
        <f>H11+I11</f>
        <v>4061</v>
      </c>
      <c r="K11" s="31"/>
      <c r="L11" s="31"/>
      <c r="M11" s="31"/>
      <c r="N11" s="31"/>
      <c r="O11" s="31"/>
    </row>
    <row r="12" spans="1:15" ht="34.5" customHeight="1">
      <c r="A12" s="31"/>
      <c r="B12" s="391" t="s">
        <v>19</v>
      </c>
      <c r="C12" s="392"/>
      <c r="D12" s="103">
        <f t="shared" ref="D12:J12" si="0">SUM(D11:D11)</f>
        <v>1265</v>
      </c>
      <c r="E12" s="103">
        <f t="shared" si="0"/>
        <v>174</v>
      </c>
      <c r="F12" s="103">
        <f t="shared" si="0"/>
        <v>412</v>
      </c>
      <c r="G12" s="103">
        <f t="shared" si="0"/>
        <v>0</v>
      </c>
      <c r="H12" s="103">
        <f t="shared" si="0"/>
        <v>1634</v>
      </c>
      <c r="I12" s="103">
        <f t="shared" si="0"/>
        <v>2427</v>
      </c>
      <c r="J12" s="104">
        <f t="shared" si="0"/>
        <v>4061</v>
      </c>
      <c r="K12" s="31"/>
      <c r="L12" s="31"/>
      <c r="M12" s="31"/>
      <c r="N12" s="31"/>
      <c r="O12" s="31"/>
    </row>
    <row r="13" spans="1:15" ht="30" customHeight="1">
      <c r="A13" s="31"/>
      <c r="B13" s="393"/>
      <c r="C13" s="393"/>
      <c r="D13" s="393"/>
      <c r="E13" s="393"/>
      <c r="F13" s="393"/>
      <c r="G13" s="393"/>
      <c r="H13" s="393"/>
      <c r="I13" s="393"/>
      <c r="J13" s="393"/>
      <c r="K13" s="31"/>
      <c r="L13" s="31"/>
      <c r="M13" s="31"/>
      <c r="N13" s="31"/>
      <c r="O13" s="31"/>
    </row>
    <row r="14" spans="1:15" ht="30" customHeight="1">
      <c r="A14" s="31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31"/>
      <c r="L14" s="31"/>
      <c r="M14" s="31"/>
      <c r="N14" s="31"/>
      <c r="O14" s="31"/>
    </row>
    <row r="15" spans="1:15" ht="39.75" customHeight="1">
      <c r="A15" s="31"/>
      <c r="B15" s="395" t="s">
        <v>105</v>
      </c>
      <c r="C15" s="396"/>
      <c r="D15" s="102" t="s">
        <v>106</v>
      </c>
      <c r="E15" s="396" t="s">
        <v>107</v>
      </c>
      <c r="F15" s="396"/>
      <c r="G15" s="396"/>
      <c r="H15" s="396"/>
      <c r="I15" s="396"/>
      <c r="J15" s="397"/>
      <c r="K15" s="31"/>
      <c r="L15" s="31"/>
      <c r="M15" s="31"/>
      <c r="N15" s="31"/>
      <c r="O15" s="31"/>
    </row>
    <row r="16" spans="1:15" ht="34.5" customHeight="1">
      <c r="A16" s="31"/>
      <c r="B16" s="388" t="s">
        <v>80</v>
      </c>
      <c r="C16" s="389"/>
      <c r="D16" s="105">
        <v>1393.1</v>
      </c>
      <c r="E16" s="106"/>
      <c r="F16" s="107" t="s">
        <v>118</v>
      </c>
      <c r="G16" s="107"/>
      <c r="H16" s="107"/>
      <c r="I16" s="107"/>
      <c r="J16" s="107"/>
      <c r="K16" s="31"/>
      <c r="L16" s="31"/>
      <c r="M16" s="31"/>
      <c r="N16" s="31"/>
      <c r="O16" s="31"/>
    </row>
    <row r="17" spans="1:15" ht="34.5" customHeight="1">
      <c r="A17" s="31"/>
      <c r="B17" s="388" t="s">
        <v>81</v>
      </c>
      <c r="C17" s="389"/>
      <c r="D17" s="105">
        <v>1178.82</v>
      </c>
      <c r="E17" s="106"/>
      <c r="F17" s="107" t="s">
        <v>119</v>
      </c>
      <c r="G17" s="107"/>
      <c r="H17" s="107"/>
      <c r="I17" s="107"/>
      <c r="J17" s="107"/>
      <c r="K17" s="31"/>
      <c r="L17" s="31"/>
      <c r="M17" s="31"/>
      <c r="N17" s="31"/>
      <c r="O17" s="31"/>
    </row>
    <row r="18" spans="1:15" ht="34.5" customHeight="1">
      <c r="A18" s="31"/>
      <c r="B18" s="388" t="s">
        <v>120</v>
      </c>
      <c r="C18" s="389"/>
      <c r="D18" s="347">
        <v>341.12</v>
      </c>
      <c r="E18" s="106"/>
      <c r="F18" s="107" t="s">
        <v>111</v>
      </c>
      <c r="G18" s="107"/>
      <c r="H18" s="107"/>
      <c r="I18" s="107"/>
      <c r="J18" s="107"/>
      <c r="K18" s="31"/>
      <c r="L18" s="31"/>
      <c r="M18" s="31"/>
      <c r="N18" s="31"/>
      <c r="O18" s="31"/>
    </row>
    <row r="19" spans="1:15" ht="34.5" customHeight="1">
      <c r="A19" s="31"/>
      <c r="B19" s="388" t="s">
        <v>83</v>
      </c>
      <c r="C19" s="389"/>
      <c r="D19" s="105" t="s">
        <v>112</v>
      </c>
      <c r="E19" s="106"/>
      <c r="F19" s="107" t="s">
        <v>113</v>
      </c>
      <c r="G19" s="107"/>
      <c r="H19" s="107"/>
      <c r="I19" s="107"/>
      <c r="J19" s="107"/>
      <c r="K19" s="31"/>
      <c r="L19" s="31"/>
      <c r="M19" s="31"/>
      <c r="N19" s="31"/>
      <c r="O19" s="31"/>
    </row>
    <row r="20" spans="1:15" ht="34.5" customHeight="1">
      <c r="A20" s="31"/>
      <c r="B20" s="388" t="s">
        <v>114</v>
      </c>
      <c r="C20" s="389"/>
      <c r="D20" s="105">
        <v>643.44000000000005</v>
      </c>
      <c r="E20" s="106"/>
      <c r="F20" s="107" t="s">
        <v>111</v>
      </c>
      <c r="G20" s="107"/>
      <c r="H20" s="107"/>
      <c r="I20" s="107"/>
      <c r="J20" s="107"/>
      <c r="K20" s="31"/>
      <c r="L20" s="31"/>
      <c r="M20" s="31"/>
      <c r="N20" s="31"/>
      <c r="O20" s="31"/>
    </row>
    <row r="21" spans="1:15" ht="19.5" customHeight="1">
      <c r="A21" s="31"/>
      <c r="B21" s="108" t="s">
        <v>115</v>
      </c>
      <c r="C21" s="109"/>
      <c r="D21" s="109"/>
      <c r="E21" s="110"/>
      <c r="F21" s="110"/>
      <c r="G21" s="110"/>
      <c r="H21" s="110"/>
      <c r="I21" s="110"/>
      <c r="J21" s="110"/>
      <c r="K21" s="31"/>
      <c r="L21" s="31"/>
      <c r="M21" s="31"/>
      <c r="N21" s="31"/>
      <c r="O21" s="31"/>
    </row>
    <row r="22" spans="1:15" ht="33.75" customHeight="1">
      <c r="A22" s="31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31"/>
      <c r="L22" s="31"/>
      <c r="M22" s="31"/>
      <c r="N22" s="31"/>
      <c r="O22" s="31"/>
    </row>
    <row r="23" spans="1:15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5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  <c r="K24" s="31"/>
      <c r="L24" s="31"/>
      <c r="M24" s="31"/>
      <c r="N24" s="31"/>
      <c r="O24" s="31"/>
    </row>
    <row r="25" spans="1:15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10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59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96" t="s">
        <v>102</v>
      </c>
      <c r="D4" s="112" t="s">
        <v>103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4"/>
      <c r="L5" s="4"/>
      <c r="M5" s="4"/>
      <c r="N5" s="4"/>
      <c r="O5" s="4"/>
    </row>
    <row r="6" spans="1:15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1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31"/>
      <c r="L8" s="31"/>
      <c r="M8" s="31"/>
      <c r="N8" s="31"/>
      <c r="O8" s="31"/>
    </row>
    <row r="9" spans="1:15" ht="30" customHeight="1">
      <c r="A9" s="31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31"/>
      <c r="L9" s="31"/>
      <c r="M9" s="31"/>
      <c r="N9" s="31"/>
      <c r="O9" s="31"/>
    </row>
    <row r="10" spans="1:15" ht="30" customHeight="1">
      <c r="A10" s="31"/>
      <c r="B10" s="364"/>
      <c r="C10" s="365"/>
      <c r="D10" s="365"/>
      <c r="E10" s="365"/>
      <c r="F10" s="365"/>
      <c r="G10" s="365"/>
      <c r="H10" s="11" t="s">
        <v>17</v>
      </c>
      <c r="I10" s="11" t="s">
        <v>18</v>
      </c>
      <c r="J10" s="13" t="s">
        <v>19</v>
      </c>
      <c r="K10" s="31"/>
      <c r="L10" s="31"/>
      <c r="M10" s="31"/>
      <c r="N10" s="31"/>
      <c r="O10" s="31"/>
    </row>
    <row r="11" spans="1:15" ht="34.5" customHeight="1">
      <c r="A11" s="31"/>
      <c r="B11" s="98" t="s">
        <v>58</v>
      </c>
      <c r="C11" s="98" t="s">
        <v>59</v>
      </c>
      <c r="D11" s="113">
        <v>446</v>
      </c>
      <c r="E11" s="113">
        <v>90</v>
      </c>
      <c r="F11" s="113">
        <v>0</v>
      </c>
      <c r="G11" s="100">
        <v>0</v>
      </c>
      <c r="H11" s="113">
        <v>456</v>
      </c>
      <c r="I11" s="113">
        <v>673</v>
      </c>
      <c r="J11" s="101">
        <f>H11+I11</f>
        <v>1129</v>
      </c>
      <c r="K11" s="31"/>
      <c r="L11" s="31"/>
      <c r="M11" s="31"/>
      <c r="N11" s="31"/>
      <c r="O11" s="31"/>
    </row>
    <row r="12" spans="1:15" ht="34.5" customHeight="1">
      <c r="A12" s="31"/>
      <c r="B12" s="391" t="s">
        <v>19</v>
      </c>
      <c r="C12" s="392"/>
      <c r="D12" s="103">
        <f t="shared" ref="D12:J12" si="0">SUM(D11:D11)</f>
        <v>446</v>
      </c>
      <c r="E12" s="103">
        <f t="shared" si="0"/>
        <v>90</v>
      </c>
      <c r="F12" s="103">
        <f t="shared" si="0"/>
        <v>0</v>
      </c>
      <c r="G12" s="103">
        <f t="shared" si="0"/>
        <v>0</v>
      </c>
      <c r="H12" s="103">
        <f t="shared" si="0"/>
        <v>456</v>
      </c>
      <c r="I12" s="103">
        <f t="shared" si="0"/>
        <v>673</v>
      </c>
      <c r="J12" s="104">
        <f t="shared" si="0"/>
        <v>1129</v>
      </c>
      <c r="K12" s="31"/>
      <c r="L12" s="31"/>
      <c r="M12" s="31"/>
      <c r="N12" s="31"/>
      <c r="O12" s="31"/>
    </row>
    <row r="13" spans="1:15" ht="30" customHeight="1">
      <c r="A13" s="31"/>
      <c r="B13" s="393"/>
      <c r="C13" s="393"/>
      <c r="D13" s="393"/>
      <c r="E13" s="393"/>
      <c r="F13" s="393"/>
      <c r="G13" s="393"/>
      <c r="H13" s="393"/>
      <c r="I13" s="393"/>
      <c r="J13" s="393"/>
      <c r="K13" s="31"/>
      <c r="L13" s="31"/>
      <c r="M13" s="31"/>
      <c r="N13" s="31"/>
      <c r="O13" s="31"/>
    </row>
    <row r="14" spans="1:15" ht="30" customHeight="1">
      <c r="A14" s="31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31"/>
      <c r="L14" s="31"/>
      <c r="M14" s="31"/>
      <c r="N14" s="31"/>
      <c r="O14" s="31"/>
    </row>
    <row r="15" spans="1:15" ht="39.75" customHeight="1">
      <c r="A15" s="31"/>
      <c r="B15" s="395" t="s">
        <v>105</v>
      </c>
      <c r="C15" s="396"/>
      <c r="D15" s="102" t="s">
        <v>106</v>
      </c>
      <c r="E15" s="396" t="s">
        <v>107</v>
      </c>
      <c r="F15" s="396"/>
      <c r="G15" s="396"/>
      <c r="H15" s="396"/>
      <c r="I15" s="396"/>
      <c r="J15" s="397"/>
      <c r="K15" s="31"/>
      <c r="L15" s="31"/>
      <c r="M15" s="31"/>
      <c r="N15" s="31"/>
      <c r="O15" s="31"/>
    </row>
    <row r="16" spans="1:15" ht="34.5" customHeight="1">
      <c r="A16" s="31"/>
      <c r="B16" s="388" t="s">
        <v>80</v>
      </c>
      <c r="C16" s="389"/>
      <c r="D16" s="105">
        <v>1393.1</v>
      </c>
      <c r="E16" s="106"/>
      <c r="F16" s="107" t="s">
        <v>118</v>
      </c>
      <c r="G16" s="107"/>
      <c r="H16" s="107"/>
      <c r="I16" s="107"/>
      <c r="J16" s="107"/>
      <c r="K16" s="31"/>
      <c r="L16" s="31"/>
      <c r="M16" s="31"/>
      <c r="N16" s="31"/>
      <c r="O16" s="31"/>
    </row>
    <row r="17" spans="1:15" ht="34.5" customHeight="1">
      <c r="A17" s="31"/>
      <c r="B17" s="388" t="s">
        <v>81</v>
      </c>
      <c r="C17" s="389"/>
      <c r="D17" s="105">
        <v>1178.82</v>
      </c>
      <c r="E17" s="106"/>
      <c r="F17" s="107" t="s">
        <v>119</v>
      </c>
      <c r="G17" s="107"/>
      <c r="H17" s="107"/>
      <c r="I17" s="107"/>
      <c r="J17" s="107"/>
      <c r="K17" s="31"/>
      <c r="L17" s="31"/>
      <c r="M17" s="31"/>
      <c r="N17" s="31"/>
      <c r="O17" s="31"/>
    </row>
    <row r="18" spans="1:15" ht="34.5" customHeight="1">
      <c r="A18" s="31"/>
      <c r="B18" s="388" t="s">
        <v>120</v>
      </c>
      <c r="C18" s="389"/>
      <c r="D18" s="347">
        <v>0</v>
      </c>
      <c r="E18" s="106"/>
      <c r="F18" s="107" t="s">
        <v>111</v>
      </c>
      <c r="G18" s="107"/>
      <c r="H18" s="107"/>
      <c r="I18" s="107"/>
      <c r="J18" s="107"/>
      <c r="K18" s="31"/>
      <c r="L18" s="31"/>
      <c r="M18" s="31"/>
      <c r="N18" s="31"/>
      <c r="O18" s="31"/>
    </row>
    <row r="19" spans="1:15" ht="34.5" customHeight="1">
      <c r="A19" s="31"/>
      <c r="B19" s="388" t="s">
        <v>83</v>
      </c>
      <c r="C19" s="389"/>
      <c r="D19" s="105" t="s">
        <v>112</v>
      </c>
      <c r="E19" s="106"/>
      <c r="F19" s="107" t="s">
        <v>113</v>
      </c>
      <c r="G19" s="107"/>
      <c r="H19" s="107"/>
      <c r="I19" s="107"/>
      <c r="J19" s="107"/>
      <c r="K19" s="31"/>
      <c r="L19" s="31"/>
      <c r="M19" s="31"/>
      <c r="N19" s="31"/>
      <c r="O19" s="31"/>
    </row>
    <row r="20" spans="1:15" ht="34.5" customHeight="1">
      <c r="A20" s="31"/>
      <c r="B20" s="388" t="s">
        <v>114</v>
      </c>
      <c r="C20" s="389"/>
      <c r="D20" s="105">
        <v>643.44000000000005</v>
      </c>
      <c r="E20" s="106"/>
      <c r="F20" s="107" t="s">
        <v>111</v>
      </c>
      <c r="G20" s="107"/>
      <c r="H20" s="107"/>
      <c r="I20" s="107"/>
      <c r="J20" s="107"/>
      <c r="K20" s="31"/>
      <c r="L20" s="31"/>
      <c r="M20" s="31"/>
      <c r="N20" s="31"/>
      <c r="O20" s="31"/>
    </row>
    <row r="21" spans="1:15" ht="19.5" customHeight="1">
      <c r="A21" s="31"/>
      <c r="B21" s="108" t="s">
        <v>115</v>
      </c>
      <c r="C21" s="109"/>
      <c r="D21" s="109"/>
      <c r="E21" s="110"/>
      <c r="F21" s="110"/>
      <c r="G21" s="110"/>
      <c r="H21" s="110"/>
      <c r="I21" s="110"/>
      <c r="J21" s="110"/>
      <c r="K21" s="31"/>
      <c r="L21" s="31"/>
      <c r="M21" s="31"/>
      <c r="N21" s="31"/>
      <c r="O21" s="31"/>
    </row>
    <row r="22" spans="1:15" ht="33.75" customHeight="1">
      <c r="A22" s="31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31"/>
      <c r="L22" s="31"/>
      <c r="M22" s="31"/>
      <c r="N22" s="31"/>
      <c r="O22" s="31"/>
    </row>
    <row r="23" spans="1:15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5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  <c r="K24" s="31"/>
      <c r="L24" s="31"/>
      <c r="M24" s="31"/>
      <c r="N24" s="31"/>
      <c r="O24" s="31"/>
    </row>
    <row r="25" spans="1:15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7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264"/>
      <c r="B1" s="265" t="s">
        <v>0</v>
      </c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</row>
    <row r="2" spans="1:15" ht="30" customHeight="1">
      <c r="A2" s="266"/>
      <c r="B2" s="266" t="s">
        <v>1</v>
      </c>
      <c r="C2" s="267" t="s">
        <v>2</v>
      </c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</row>
    <row r="3" spans="1:15" ht="30" customHeight="1">
      <c r="A3" s="266"/>
      <c r="B3" s="266" t="s">
        <v>3</v>
      </c>
      <c r="C3" s="268" t="s">
        <v>61</v>
      </c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</row>
    <row r="4" spans="1:15" ht="30" customHeight="1">
      <c r="A4" s="266"/>
      <c r="B4" s="266" t="s">
        <v>5</v>
      </c>
      <c r="C4" s="269" t="s">
        <v>102</v>
      </c>
      <c r="D4" s="270" t="s">
        <v>103</v>
      </c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</row>
    <row r="5" spans="1:15" ht="39.75" customHeight="1">
      <c r="A5" s="271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271"/>
      <c r="L5" s="271"/>
      <c r="M5" s="271"/>
      <c r="N5" s="271"/>
      <c r="O5" s="271"/>
    </row>
    <row r="6" spans="1:15" ht="19.5" customHeight="1">
      <c r="A6" s="266"/>
      <c r="B6" s="272"/>
      <c r="C6" s="272"/>
      <c r="D6" s="272"/>
      <c r="E6" s="272"/>
      <c r="F6" s="272"/>
      <c r="G6" s="272"/>
      <c r="H6" s="272"/>
      <c r="I6" s="272"/>
      <c r="J6" s="272"/>
      <c r="K6" s="266"/>
      <c r="L6" s="266"/>
      <c r="M6" s="266"/>
      <c r="N6" s="266"/>
      <c r="O6" s="266"/>
    </row>
    <row r="7" spans="1:15" ht="39.75" customHeight="1">
      <c r="A7" s="266"/>
      <c r="B7" s="267" t="s">
        <v>7</v>
      </c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</row>
    <row r="8" spans="1:15" ht="39.75" customHeight="1">
      <c r="A8" s="273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273"/>
      <c r="L8" s="273"/>
      <c r="M8" s="273"/>
      <c r="N8" s="273"/>
      <c r="O8" s="273"/>
    </row>
    <row r="9" spans="1:15" ht="30" customHeight="1">
      <c r="A9" s="273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273"/>
      <c r="L9" s="273"/>
      <c r="M9" s="273"/>
      <c r="N9" s="273"/>
      <c r="O9" s="273"/>
    </row>
    <row r="10" spans="1:15" ht="30" customHeight="1">
      <c r="A10" s="273"/>
      <c r="B10" s="364"/>
      <c r="C10" s="365"/>
      <c r="D10" s="365"/>
      <c r="E10" s="365"/>
      <c r="F10" s="365"/>
      <c r="G10" s="365"/>
      <c r="H10" s="274" t="s">
        <v>17</v>
      </c>
      <c r="I10" s="274" t="s">
        <v>18</v>
      </c>
      <c r="J10" s="275" t="s">
        <v>19</v>
      </c>
      <c r="K10" s="273"/>
      <c r="L10" s="273"/>
      <c r="M10" s="273"/>
      <c r="N10" s="273"/>
      <c r="O10" s="273"/>
    </row>
    <row r="11" spans="1:15" ht="34.5" customHeight="1">
      <c r="A11" s="273"/>
      <c r="B11" s="276" t="s">
        <v>60</v>
      </c>
      <c r="C11" s="276" t="s">
        <v>61</v>
      </c>
      <c r="D11" s="277">
        <v>822</v>
      </c>
      <c r="E11" s="278">
        <v>131</v>
      </c>
      <c r="F11" s="279">
        <v>42</v>
      </c>
      <c r="G11" s="280">
        <v>0</v>
      </c>
      <c r="H11" s="281">
        <v>966</v>
      </c>
      <c r="I11" s="282">
        <v>1023</v>
      </c>
      <c r="J11" s="283">
        <f>H11+I11</f>
        <v>1989</v>
      </c>
      <c r="K11" s="273"/>
      <c r="L11" s="273"/>
      <c r="M11" s="273"/>
      <c r="N11" s="273"/>
      <c r="O11" s="273"/>
    </row>
    <row r="12" spans="1:15" ht="34.5" customHeight="1">
      <c r="A12" s="273"/>
      <c r="B12" s="391" t="s">
        <v>19</v>
      </c>
      <c r="C12" s="392"/>
      <c r="D12" s="285">
        <f t="shared" ref="D12:J12" si="0">SUM(D11:D11)</f>
        <v>822</v>
      </c>
      <c r="E12" s="285">
        <f t="shared" si="0"/>
        <v>131</v>
      </c>
      <c r="F12" s="285">
        <f t="shared" si="0"/>
        <v>42</v>
      </c>
      <c r="G12" s="285">
        <f t="shared" si="0"/>
        <v>0</v>
      </c>
      <c r="H12" s="285">
        <f t="shared" si="0"/>
        <v>966</v>
      </c>
      <c r="I12" s="285">
        <f t="shared" si="0"/>
        <v>1023</v>
      </c>
      <c r="J12" s="286">
        <f t="shared" si="0"/>
        <v>1989</v>
      </c>
      <c r="K12" s="273"/>
      <c r="L12" s="273"/>
      <c r="M12" s="273"/>
      <c r="N12" s="273"/>
      <c r="O12" s="273"/>
    </row>
    <row r="13" spans="1:15" ht="30" customHeight="1">
      <c r="A13" s="273"/>
      <c r="B13" s="393"/>
      <c r="C13" s="393"/>
      <c r="D13" s="393"/>
      <c r="E13" s="393"/>
      <c r="F13" s="393"/>
      <c r="G13" s="393"/>
      <c r="H13" s="393"/>
      <c r="I13" s="393"/>
      <c r="J13" s="393"/>
      <c r="K13" s="273"/>
      <c r="L13" s="273"/>
      <c r="M13" s="273"/>
      <c r="N13" s="273"/>
      <c r="O13" s="273"/>
    </row>
    <row r="14" spans="1:15" ht="30" customHeight="1">
      <c r="A14" s="273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273"/>
      <c r="L14" s="273"/>
      <c r="M14" s="273"/>
      <c r="N14" s="273"/>
      <c r="O14" s="273"/>
    </row>
    <row r="15" spans="1:15" ht="39.75" customHeight="1">
      <c r="A15" s="273"/>
      <c r="B15" s="395" t="s">
        <v>105</v>
      </c>
      <c r="C15" s="396"/>
      <c r="D15" s="284" t="s">
        <v>106</v>
      </c>
      <c r="E15" s="396" t="s">
        <v>107</v>
      </c>
      <c r="F15" s="396"/>
      <c r="G15" s="396"/>
      <c r="H15" s="396"/>
      <c r="I15" s="396"/>
      <c r="J15" s="397"/>
      <c r="K15" s="273"/>
      <c r="L15" s="273"/>
      <c r="M15" s="273"/>
      <c r="N15" s="273"/>
      <c r="O15" s="273"/>
    </row>
    <row r="16" spans="1:15" ht="34.5" customHeight="1">
      <c r="A16" s="273"/>
      <c r="B16" s="388" t="s">
        <v>80</v>
      </c>
      <c r="C16" s="389"/>
      <c r="D16" s="287">
        <v>1393.1</v>
      </c>
      <c r="E16" s="288"/>
      <c r="F16" s="289" t="s">
        <v>118</v>
      </c>
      <c r="G16" s="289"/>
      <c r="H16" s="289"/>
      <c r="I16" s="289"/>
      <c r="J16" s="289"/>
      <c r="K16" s="273"/>
      <c r="L16" s="273"/>
      <c r="M16" s="273"/>
      <c r="N16" s="273"/>
      <c r="O16" s="273"/>
    </row>
    <row r="17" spans="1:15" ht="34.5" customHeight="1">
      <c r="A17" s="273"/>
      <c r="B17" s="388" t="s">
        <v>81</v>
      </c>
      <c r="C17" s="389"/>
      <c r="D17" s="287">
        <v>1178.82</v>
      </c>
      <c r="E17" s="288"/>
      <c r="F17" s="289" t="s">
        <v>119</v>
      </c>
      <c r="G17" s="289"/>
      <c r="H17" s="289"/>
      <c r="I17" s="289"/>
      <c r="J17" s="289"/>
      <c r="K17" s="273"/>
      <c r="L17" s="273"/>
      <c r="M17" s="273"/>
      <c r="N17" s="273"/>
      <c r="O17" s="273"/>
    </row>
    <row r="18" spans="1:15" ht="34.5" customHeight="1">
      <c r="A18" s="273"/>
      <c r="B18" s="388" t="s">
        <v>120</v>
      </c>
      <c r="C18" s="389"/>
      <c r="D18" s="347">
        <v>496.59</v>
      </c>
      <c r="E18" s="288"/>
      <c r="F18" s="289" t="s">
        <v>111</v>
      </c>
      <c r="G18" s="289"/>
      <c r="H18" s="289"/>
      <c r="I18" s="289"/>
      <c r="J18" s="289"/>
      <c r="K18" s="273"/>
      <c r="L18" s="273"/>
      <c r="M18" s="273"/>
      <c r="N18" s="273"/>
      <c r="O18" s="273"/>
    </row>
    <row r="19" spans="1:15" ht="34.5" customHeight="1">
      <c r="A19" s="273"/>
      <c r="B19" s="388" t="s">
        <v>83</v>
      </c>
      <c r="C19" s="389"/>
      <c r="D19" s="287" t="s">
        <v>112</v>
      </c>
      <c r="E19" s="288"/>
      <c r="F19" s="289" t="s">
        <v>113</v>
      </c>
      <c r="G19" s="289"/>
      <c r="H19" s="289"/>
      <c r="I19" s="289"/>
      <c r="J19" s="289"/>
      <c r="K19" s="273"/>
      <c r="L19" s="273"/>
      <c r="M19" s="273"/>
      <c r="N19" s="273"/>
      <c r="O19" s="273"/>
    </row>
    <row r="20" spans="1:15" ht="34.5" customHeight="1">
      <c r="A20" s="273"/>
      <c r="B20" s="388" t="s">
        <v>114</v>
      </c>
      <c r="C20" s="389"/>
      <c r="D20" s="287">
        <v>643.44000000000005</v>
      </c>
      <c r="E20" s="288"/>
      <c r="F20" s="289" t="s">
        <v>111</v>
      </c>
      <c r="G20" s="289"/>
      <c r="H20" s="289"/>
      <c r="I20" s="289"/>
      <c r="J20" s="289"/>
      <c r="K20" s="273"/>
      <c r="L20" s="273"/>
      <c r="M20" s="273"/>
      <c r="N20" s="273"/>
      <c r="O20" s="273"/>
    </row>
    <row r="21" spans="1:15" ht="19.5" customHeight="1">
      <c r="A21" s="273"/>
      <c r="B21" s="290" t="s">
        <v>115</v>
      </c>
      <c r="C21" s="291"/>
      <c r="D21" s="291"/>
      <c r="E21" s="292"/>
      <c r="F21" s="292"/>
      <c r="G21" s="292"/>
      <c r="H21" s="292"/>
      <c r="I21" s="292"/>
      <c r="J21" s="292"/>
      <c r="K21" s="273"/>
      <c r="L21" s="273"/>
      <c r="M21" s="273"/>
      <c r="N21" s="273"/>
      <c r="O21" s="273"/>
    </row>
    <row r="22" spans="1:15" ht="33.75" customHeight="1">
      <c r="A22" s="273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273"/>
      <c r="L22" s="273"/>
      <c r="M22" s="273"/>
      <c r="N22" s="273"/>
      <c r="O22" s="273"/>
    </row>
    <row r="23" spans="1:15" ht="19.5" customHeight="1">
      <c r="A23" s="273"/>
      <c r="B23" s="273"/>
      <c r="C23" s="273"/>
      <c r="D23" s="273"/>
      <c r="E23" s="273"/>
      <c r="F23" s="273"/>
      <c r="G23" s="273"/>
      <c r="H23" s="273"/>
      <c r="I23" s="273"/>
      <c r="J23" s="273"/>
      <c r="K23" s="273"/>
      <c r="L23" s="273"/>
      <c r="M23" s="273"/>
      <c r="N23" s="273"/>
      <c r="O23" s="273"/>
    </row>
    <row r="24" spans="1:15" ht="19.5" customHeight="1">
      <c r="A24" s="273"/>
      <c r="B24" s="273"/>
      <c r="C24" s="273"/>
      <c r="D24" s="273"/>
      <c r="E24" s="273"/>
      <c r="F24" s="273"/>
      <c r="G24" s="273"/>
      <c r="H24" s="293"/>
      <c r="I24" s="273"/>
      <c r="J24" s="273"/>
      <c r="K24" s="273"/>
      <c r="L24" s="273"/>
      <c r="M24" s="273"/>
      <c r="N24" s="273"/>
      <c r="O24" s="273"/>
    </row>
    <row r="25" spans="1:15" ht="19.5" customHeight="1">
      <c r="A25" s="273"/>
      <c r="B25" s="273"/>
      <c r="C25" s="273"/>
      <c r="D25" s="273"/>
      <c r="E25" s="273"/>
      <c r="F25" s="273"/>
      <c r="G25" s="273"/>
      <c r="H25" s="273"/>
      <c r="I25" s="273"/>
      <c r="J25" s="273"/>
      <c r="K25" s="273"/>
      <c r="L25" s="273"/>
      <c r="M25" s="273"/>
      <c r="N25" s="273"/>
      <c r="O25" s="273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10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63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96" t="s">
        <v>102</v>
      </c>
      <c r="D4" s="112" t="s">
        <v>103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4"/>
      <c r="L5" s="4"/>
      <c r="M5" s="4"/>
      <c r="N5" s="4"/>
      <c r="O5" s="4"/>
    </row>
    <row r="6" spans="1:15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1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31"/>
      <c r="L8" s="31"/>
      <c r="M8" s="31"/>
      <c r="N8" s="31"/>
      <c r="O8" s="31"/>
    </row>
    <row r="9" spans="1:15" ht="30" customHeight="1">
      <c r="A9" s="31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31"/>
      <c r="L9" s="31"/>
      <c r="M9" s="31"/>
      <c r="N9" s="31"/>
      <c r="O9" s="31"/>
    </row>
    <row r="10" spans="1:15" ht="30" customHeight="1">
      <c r="A10" s="31"/>
      <c r="B10" s="364"/>
      <c r="C10" s="365"/>
      <c r="D10" s="365"/>
      <c r="E10" s="365"/>
      <c r="F10" s="365"/>
      <c r="G10" s="365"/>
      <c r="H10" s="11" t="s">
        <v>17</v>
      </c>
      <c r="I10" s="11" t="s">
        <v>18</v>
      </c>
      <c r="J10" s="13" t="s">
        <v>19</v>
      </c>
      <c r="K10" s="31"/>
      <c r="L10" s="31"/>
      <c r="M10" s="31"/>
      <c r="N10" s="31"/>
      <c r="O10" s="31"/>
    </row>
    <row r="11" spans="1:15" ht="34.5" customHeight="1">
      <c r="A11" s="31"/>
      <c r="B11" s="98" t="s">
        <v>62</v>
      </c>
      <c r="C11" s="98" t="s">
        <v>63</v>
      </c>
      <c r="D11" s="113">
        <v>256</v>
      </c>
      <c r="E11" s="113">
        <v>60</v>
      </c>
      <c r="F11" s="113">
        <v>0</v>
      </c>
      <c r="G11" s="100">
        <v>0</v>
      </c>
      <c r="H11" s="113">
        <v>243</v>
      </c>
      <c r="I11" s="113">
        <v>357</v>
      </c>
      <c r="J11" s="101">
        <f>H11+I11</f>
        <v>600</v>
      </c>
      <c r="K11" s="31"/>
      <c r="L11" s="31"/>
      <c r="M11" s="31"/>
      <c r="N11" s="31"/>
      <c r="O11" s="31"/>
    </row>
    <row r="12" spans="1:15" ht="34.5" customHeight="1">
      <c r="A12" s="31"/>
      <c r="B12" s="391" t="s">
        <v>19</v>
      </c>
      <c r="C12" s="392"/>
      <c r="D12" s="103">
        <f t="shared" ref="D12:J12" si="0">SUM(D11:D11)</f>
        <v>256</v>
      </c>
      <c r="E12" s="103">
        <f t="shared" si="0"/>
        <v>60</v>
      </c>
      <c r="F12" s="103">
        <f t="shared" si="0"/>
        <v>0</v>
      </c>
      <c r="G12" s="103">
        <f t="shared" si="0"/>
        <v>0</v>
      </c>
      <c r="H12" s="103">
        <f t="shared" si="0"/>
        <v>243</v>
      </c>
      <c r="I12" s="103">
        <f t="shared" si="0"/>
        <v>357</v>
      </c>
      <c r="J12" s="104">
        <f t="shared" si="0"/>
        <v>600</v>
      </c>
      <c r="K12" s="31"/>
      <c r="L12" s="31"/>
      <c r="M12" s="31"/>
      <c r="N12" s="31"/>
      <c r="O12" s="31"/>
    </row>
    <row r="13" spans="1:15" ht="30" customHeight="1">
      <c r="A13" s="31"/>
      <c r="B13" s="393"/>
      <c r="C13" s="393"/>
      <c r="D13" s="393"/>
      <c r="E13" s="393"/>
      <c r="F13" s="393"/>
      <c r="G13" s="393"/>
      <c r="H13" s="393"/>
      <c r="I13" s="393"/>
      <c r="J13" s="393"/>
      <c r="K13" s="31"/>
      <c r="L13" s="31"/>
      <c r="M13" s="31"/>
      <c r="N13" s="31"/>
      <c r="O13" s="31"/>
    </row>
    <row r="14" spans="1:15" ht="30" customHeight="1">
      <c r="A14" s="31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31"/>
      <c r="L14" s="31"/>
      <c r="M14" s="31"/>
      <c r="N14" s="31"/>
      <c r="O14" s="31"/>
    </row>
    <row r="15" spans="1:15" ht="39.75" customHeight="1">
      <c r="A15" s="31"/>
      <c r="B15" s="395" t="s">
        <v>105</v>
      </c>
      <c r="C15" s="396"/>
      <c r="D15" s="102" t="s">
        <v>106</v>
      </c>
      <c r="E15" s="396" t="s">
        <v>107</v>
      </c>
      <c r="F15" s="396"/>
      <c r="G15" s="396"/>
      <c r="H15" s="396"/>
      <c r="I15" s="396"/>
      <c r="J15" s="397"/>
      <c r="K15" s="31"/>
      <c r="L15" s="31"/>
      <c r="M15" s="31"/>
      <c r="N15" s="31"/>
      <c r="O15" s="31"/>
    </row>
    <row r="16" spans="1:15" ht="34.5" customHeight="1">
      <c r="A16" s="31"/>
      <c r="B16" s="388" t="s">
        <v>80</v>
      </c>
      <c r="C16" s="389"/>
      <c r="D16" s="105">
        <v>1393.1</v>
      </c>
      <c r="E16" s="106"/>
      <c r="F16" s="107" t="s">
        <v>118</v>
      </c>
      <c r="G16" s="107"/>
      <c r="H16" s="107"/>
      <c r="I16" s="107"/>
      <c r="J16" s="107"/>
      <c r="K16" s="31"/>
      <c r="L16" s="31"/>
      <c r="M16" s="31"/>
      <c r="N16" s="31"/>
      <c r="O16" s="31"/>
    </row>
    <row r="17" spans="1:15" ht="34.5" customHeight="1">
      <c r="A17" s="31"/>
      <c r="B17" s="388" t="s">
        <v>81</v>
      </c>
      <c r="C17" s="389"/>
      <c r="D17" s="105">
        <v>1178.82</v>
      </c>
      <c r="E17" s="106"/>
      <c r="F17" s="107" t="s">
        <v>119</v>
      </c>
      <c r="G17" s="107"/>
      <c r="H17" s="107"/>
      <c r="I17" s="107"/>
      <c r="J17" s="107"/>
      <c r="K17" s="31"/>
      <c r="L17" s="31"/>
      <c r="M17" s="31"/>
      <c r="N17" s="31"/>
      <c r="O17" s="31"/>
    </row>
    <row r="18" spans="1:15" ht="34.5" customHeight="1">
      <c r="A18" s="31"/>
      <c r="B18" s="388" t="s">
        <v>120</v>
      </c>
      <c r="C18" s="389"/>
      <c r="D18" s="347">
        <v>0</v>
      </c>
      <c r="E18" s="106"/>
      <c r="F18" s="107" t="s">
        <v>111</v>
      </c>
      <c r="G18" s="107"/>
      <c r="H18" s="107"/>
      <c r="I18" s="107"/>
      <c r="J18" s="107"/>
      <c r="K18" s="31"/>
      <c r="L18" s="31"/>
      <c r="M18" s="31"/>
      <c r="N18" s="31"/>
      <c r="O18" s="31"/>
    </row>
    <row r="19" spans="1:15" ht="34.5" customHeight="1">
      <c r="A19" s="31"/>
      <c r="B19" s="388" t="s">
        <v>83</v>
      </c>
      <c r="C19" s="389"/>
      <c r="D19" s="105" t="s">
        <v>112</v>
      </c>
      <c r="E19" s="106"/>
      <c r="F19" s="107" t="s">
        <v>113</v>
      </c>
      <c r="G19" s="107"/>
      <c r="H19" s="107"/>
      <c r="I19" s="107"/>
      <c r="J19" s="107"/>
      <c r="K19" s="31"/>
      <c r="L19" s="31"/>
      <c r="M19" s="31"/>
      <c r="N19" s="31"/>
      <c r="O19" s="31"/>
    </row>
    <row r="20" spans="1:15" ht="34.5" customHeight="1">
      <c r="A20" s="31"/>
      <c r="B20" s="388" t="s">
        <v>114</v>
      </c>
      <c r="C20" s="389"/>
      <c r="D20" s="105">
        <v>643.44000000000005</v>
      </c>
      <c r="E20" s="106"/>
      <c r="F20" s="107" t="s">
        <v>111</v>
      </c>
      <c r="G20" s="107"/>
      <c r="H20" s="107"/>
      <c r="I20" s="107"/>
      <c r="J20" s="107"/>
      <c r="K20" s="31"/>
      <c r="L20" s="31"/>
      <c r="M20" s="31"/>
      <c r="N20" s="31"/>
      <c r="O20" s="31"/>
    </row>
    <row r="21" spans="1:15" ht="19.5" customHeight="1">
      <c r="A21" s="31"/>
      <c r="B21" s="108" t="s">
        <v>115</v>
      </c>
      <c r="C21" s="109"/>
      <c r="D21" s="109"/>
      <c r="E21" s="110"/>
      <c r="F21" s="110"/>
      <c r="G21" s="110"/>
      <c r="H21" s="110"/>
      <c r="I21" s="110"/>
      <c r="J21" s="110"/>
      <c r="K21" s="31"/>
      <c r="L21" s="31"/>
      <c r="M21" s="31"/>
      <c r="N21" s="31"/>
      <c r="O21" s="31"/>
    </row>
    <row r="22" spans="1:15" ht="33.75" customHeight="1">
      <c r="A22" s="31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31"/>
      <c r="L22" s="31"/>
      <c r="M22" s="31"/>
      <c r="N22" s="31"/>
      <c r="O22" s="31"/>
    </row>
    <row r="23" spans="1:15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5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  <c r="K24" s="31"/>
      <c r="L24" s="31"/>
      <c r="M24" s="31"/>
      <c r="N24" s="31"/>
      <c r="O24" s="31"/>
    </row>
    <row r="25" spans="1:15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10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294"/>
      <c r="B1" s="295" t="s">
        <v>0</v>
      </c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</row>
    <row r="2" spans="1:15" ht="30" customHeight="1">
      <c r="A2" s="296"/>
      <c r="B2" s="296" t="s">
        <v>1</v>
      </c>
      <c r="C2" s="297" t="s">
        <v>2</v>
      </c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</row>
    <row r="3" spans="1:15" ht="30" customHeight="1">
      <c r="A3" s="296"/>
      <c r="B3" s="296" t="s">
        <v>3</v>
      </c>
      <c r="C3" s="298" t="s">
        <v>65</v>
      </c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</row>
    <row r="4" spans="1:15" ht="30" customHeight="1">
      <c r="A4" s="296"/>
      <c r="B4" s="296" t="s">
        <v>5</v>
      </c>
      <c r="C4" s="299" t="s">
        <v>102</v>
      </c>
      <c r="D4" s="300" t="s">
        <v>103</v>
      </c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</row>
    <row r="5" spans="1:15" ht="39.75" customHeight="1">
      <c r="A5" s="301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301"/>
      <c r="L5" s="301"/>
      <c r="M5" s="301"/>
      <c r="N5" s="301"/>
      <c r="O5" s="301"/>
    </row>
    <row r="6" spans="1:15" ht="19.5" customHeight="1">
      <c r="A6" s="296"/>
      <c r="B6" s="302"/>
      <c r="C6" s="302"/>
      <c r="D6" s="302"/>
      <c r="E6" s="302"/>
      <c r="F6" s="302"/>
      <c r="G6" s="302"/>
      <c r="H6" s="302"/>
      <c r="I6" s="302"/>
      <c r="J6" s="302"/>
      <c r="K6" s="296"/>
      <c r="L6" s="296"/>
      <c r="M6" s="296"/>
      <c r="N6" s="296"/>
      <c r="O6" s="296"/>
    </row>
    <row r="7" spans="1:15" ht="39.75" customHeight="1">
      <c r="A7" s="296"/>
      <c r="B7" s="297" t="s">
        <v>7</v>
      </c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</row>
    <row r="8" spans="1:15" ht="39.75" customHeight="1">
      <c r="A8" s="303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303"/>
      <c r="L8" s="303"/>
      <c r="M8" s="303"/>
      <c r="N8" s="303"/>
      <c r="O8" s="303"/>
    </row>
    <row r="9" spans="1:15" ht="30" customHeight="1">
      <c r="A9" s="303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303"/>
      <c r="L9" s="303"/>
      <c r="M9" s="303"/>
      <c r="N9" s="303"/>
      <c r="O9" s="303"/>
    </row>
    <row r="10" spans="1:15" ht="30" customHeight="1">
      <c r="A10" s="303"/>
      <c r="B10" s="364"/>
      <c r="C10" s="365"/>
      <c r="D10" s="365"/>
      <c r="E10" s="365"/>
      <c r="F10" s="365"/>
      <c r="G10" s="365"/>
      <c r="H10" s="304" t="s">
        <v>17</v>
      </c>
      <c r="I10" s="304" t="s">
        <v>18</v>
      </c>
      <c r="J10" s="305" t="s">
        <v>19</v>
      </c>
      <c r="K10" s="303"/>
      <c r="L10" s="303"/>
      <c r="M10" s="303"/>
      <c r="N10" s="303"/>
      <c r="O10" s="303"/>
    </row>
    <row r="11" spans="1:15" ht="34.5" customHeight="1">
      <c r="A11" s="303"/>
      <c r="B11" s="306" t="s">
        <v>64</v>
      </c>
      <c r="C11" s="306" t="s">
        <v>65</v>
      </c>
      <c r="D11" s="307">
        <v>495</v>
      </c>
      <c r="E11" s="308">
        <v>86</v>
      </c>
      <c r="F11" s="309">
        <v>1</v>
      </c>
      <c r="G11" s="310">
        <v>0</v>
      </c>
      <c r="H11" s="311">
        <v>605</v>
      </c>
      <c r="I11" s="312">
        <v>929</v>
      </c>
      <c r="J11" s="313">
        <f>H11+I11</f>
        <v>1534</v>
      </c>
      <c r="K11" s="303"/>
      <c r="L11" s="303"/>
      <c r="M11" s="303"/>
      <c r="N11" s="303"/>
      <c r="O11" s="303"/>
    </row>
    <row r="12" spans="1:15" ht="34.5" customHeight="1">
      <c r="A12" s="303"/>
      <c r="B12" s="391" t="s">
        <v>19</v>
      </c>
      <c r="C12" s="392"/>
      <c r="D12" s="315">
        <f t="shared" ref="D12:J12" si="0">SUM(D11:D11)</f>
        <v>495</v>
      </c>
      <c r="E12" s="315">
        <f t="shared" si="0"/>
        <v>86</v>
      </c>
      <c r="F12" s="315">
        <f t="shared" si="0"/>
        <v>1</v>
      </c>
      <c r="G12" s="315">
        <f t="shared" si="0"/>
        <v>0</v>
      </c>
      <c r="H12" s="315">
        <f t="shared" si="0"/>
        <v>605</v>
      </c>
      <c r="I12" s="315">
        <f t="shared" si="0"/>
        <v>929</v>
      </c>
      <c r="J12" s="316">
        <f t="shared" si="0"/>
        <v>1534</v>
      </c>
      <c r="K12" s="303"/>
      <c r="L12" s="303"/>
      <c r="M12" s="303"/>
      <c r="N12" s="303"/>
      <c r="O12" s="303"/>
    </row>
    <row r="13" spans="1:15" ht="30" customHeight="1">
      <c r="A13" s="303"/>
      <c r="B13" s="393"/>
      <c r="C13" s="393"/>
      <c r="D13" s="393"/>
      <c r="E13" s="393"/>
      <c r="F13" s="393"/>
      <c r="G13" s="393"/>
      <c r="H13" s="393"/>
      <c r="I13" s="393"/>
      <c r="J13" s="393"/>
      <c r="K13" s="303"/>
      <c r="L13" s="303"/>
      <c r="M13" s="303"/>
      <c r="N13" s="303"/>
      <c r="O13" s="303"/>
    </row>
    <row r="14" spans="1:15" ht="30" customHeight="1">
      <c r="A14" s="303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303"/>
      <c r="L14" s="303"/>
      <c r="M14" s="303"/>
      <c r="N14" s="303"/>
      <c r="O14" s="303"/>
    </row>
    <row r="15" spans="1:15" ht="39.75" customHeight="1">
      <c r="A15" s="303"/>
      <c r="B15" s="395" t="s">
        <v>105</v>
      </c>
      <c r="C15" s="396"/>
      <c r="D15" s="314" t="s">
        <v>106</v>
      </c>
      <c r="E15" s="396" t="s">
        <v>107</v>
      </c>
      <c r="F15" s="396"/>
      <c r="G15" s="396"/>
      <c r="H15" s="396"/>
      <c r="I15" s="396"/>
      <c r="J15" s="397"/>
      <c r="K15" s="303"/>
      <c r="L15" s="303"/>
      <c r="M15" s="303"/>
      <c r="N15" s="303"/>
      <c r="O15" s="303"/>
    </row>
    <row r="16" spans="1:15" ht="34.5" customHeight="1">
      <c r="A16" s="303"/>
      <c r="B16" s="388" t="s">
        <v>80</v>
      </c>
      <c r="C16" s="389"/>
      <c r="D16" s="317">
        <v>1393.1</v>
      </c>
      <c r="E16" s="318"/>
      <c r="F16" s="319" t="s">
        <v>118</v>
      </c>
      <c r="G16" s="319"/>
      <c r="H16" s="319"/>
      <c r="I16" s="319"/>
      <c r="J16" s="319"/>
      <c r="K16" s="303"/>
      <c r="L16" s="303"/>
      <c r="M16" s="303"/>
      <c r="N16" s="303"/>
      <c r="O16" s="303"/>
    </row>
    <row r="17" spans="1:15" ht="34.5" customHeight="1">
      <c r="A17" s="303"/>
      <c r="B17" s="388" t="s">
        <v>81</v>
      </c>
      <c r="C17" s="389"/>
      <c r="D17" s="317">
        <v>1178.82</v>
      </c>
      <c r="E17" s="318"/>
      <c r="F17" s="319" t="s">
        <v>119</v>
      </c>
      <c r="G17" s="319"/>
      <c r="H17" s="319"/>
      <c r="I17" s="319"/>
      <c r="J17" s="319"/>
      <c r="K17" s="303"/>
      <c r="L17" s="303"/>
      <c r="M17" s="303"/>
      <c r="N17" s="303"/>
      <c r="O17" s="303"/>
    </row>
    <row r="18" spans="1:15" ht="34.5" customHeight="1">
      <c r="A18" s="303"/>
      <c r="B18" s="388" t="s">
        <v>120</v>
      </c>
      <c r="C18" s="389"/>
      <c r="D18" s="347">
        <v>1520.22</v>
      </c>
      <c r="E18" s="318"/>
      <c r="F18" s="319" t="s">
        <v>111</v>
      </c>
      <c r="G18" s="319"/>
      <c r="H18" s="319"/>
      <c r="I18" s="319"/>
      <c r="J18" s="319"/>
      <c r="K18" s="303"/>
      <c r="L18" s="303"/>
      <c r="M18" s="303"/>
      <c r="N18" s="303"/>
      <c r="O18" s="303"/>
    </row>
    <row r="19" spans="1:15" ht="34.5" customHeight="1">
      <c r="A19" s="303"/>
      <c r="B19" s="388" t="s">
        <v>83</v>
      </c>
      <c r="C19" s="389"/>
      <c r="D19" s="317" t="s">
        <v>112</v>
      </c>
      <c r="E19" s="318"/>
      <c r="F19" s="319" t="s">
        <v>113</v>
      </c>
      <c r="G19" s="319"/>
      <c r="H19" s="319"/>
      <c r="I19" s="319"/>
      <c r="J19" s="319"/>
      <c r="K19" s="303"/>
      <c r="L19" s="303"/>
      <c r="M19" s="303"/>
      <c r="N19" s="303"/>
      <c r="O19" s="303"/>
    </row>
    <row r="20" spans="1:15" ht="34.5" customHeight="1">
      <c r="A20" s="303"/>
      <c r="B20" s="388" t="s">
        <v>114</v>
      </c>
      <c r="C20" s="389"/>
      <c r="D20" s="317">
        <v>643.44000000000005</v>
      </c>
      <c r="E20" s="318"/>
      <c r="F20" s="319" t="s">
        <v>111</v>
      </c>
      <c r="G20" s="319"/>
      <c r="H20" s="319"/>
      <c r="I20" s="319"/>
      <c r="J20" s="319"/>
      <c r="K20" s="303"/>
      <c r="L20" s="303"/>
      <c r="M20" s="303"/>
      <c r="N20" s="303"/>
      <c r="O20" s="303"/>
    </row>
    <row r="21" spans="1:15" ht="19.5" customHeight="1">
      <c r="A21" s="303"/>
      <c r="B21" s="320" t="s">
        <v>115</v>
      </c>
      <c r="C21" s="321"/>
      <c r="D21" s="321"/>
      <c r="E21" s="322"/>
      <c r="F21" s="322"/>
      <c r="G21" s="322"/>
      <c r="H21" s="322"/>
      <c r="I21" s="322"/>
      <c r="J21" s="322"/>
      <c r="K21" s="303"/>
      <c r="L21" s="303"/>
      <c r="M21" s="303"/>
      <c r="N21" s="303"/>
      <c r="O21" s="303"/>
    </row>
    <row r="22" spans="1:15" ht="33.75" customHeight="1">
      <c r="A22" s="303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303"/>
      <c r="L22" s="303"/>
      <c r="M22" s="303"/>
      <c r="N22" s="303"/>
      <c r="O22" s="303"/>
    </row>
    <row r="23" spans="1:15" ht="19.5" customHeight="1">
      <c r="A23" s="303"/>
      <c r="B23" s="303"/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</row>
    <row r="24" spans="1:15" ht="19.5" customHeight="1">
      <c r="A24" s="303"/>
      <c r="B24" s="303"/>
      <c r="C24" s="303"/>
      <c r="D24" s="303"/>
      <c r="E24" s="303"/>
      <c r="F24" s="303"/>
      <c r="G24" s="303"/>
      <c r="H24" s="323"/>
      <c r="I24" s="303"/>
      <c r="J24" s="303"/>
      <c r="K24" s="303"/>
      <c r="L24" s="303"/>
      <c r="M24" s="303"/>
      <c r="N24" s="303"/>
      <c r="O24" s="303"/>
    </row>
    <row r="25" spans="1:15" ht="19.5" customHeight="1">
      <c r="A25" s="303"/>
      <c r="B25" s="303"/>
      <c r="C25" s="303"/>
      <c r="D25" s="303"/>
      <c r="E25" s="303"/>
      <c r="F25" s="303"/>
      <c r="G25" s="303"/>
      <c r="H25" s="303"/>
      <c r="I25" s="303"/>
      <c r="J25" s="303"/>
      <c r="K25" s="303"/>
      <c r="L25" s="303"/>
      <c r="M25" s="303"/>
      <c r="N25" s="303"/>
      <c r="O25" s="303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10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67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96" t="s">
        <v>102</v>
      </c>
      <c r="D4" s="112" t="s">
        <v>103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4"/>
      <c r="L5" s="4"/>
      <c r="M5" s="4"/>
      <c r="N5" s="4"/>
      <c r="O5" s="4"/>
    </row>
    <row r="6" spans="1:15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1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31"/>
      <c r="L8" s="31"/>
      <c r="M8" s="31"/>
      <c r="N8" s="31"/>
      <c r="O8" s="31"/>
    </row>
    <row r="9" spans="1:15" ht="30" customHeight="1">
      <c r="A9" s="31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31"/>
      <c r="L9" s="31"/>
      <c r="M9" s="31"/>
      <c r="N9" s="31"/>
      <c r="O9" s="31"/>
    </row>
    <row r="10" spans="1:15" ht="30" customHeight="1">
      <c r="A10" s="31"/>
      <c r="B10" s="364"/>
      <c r="C10" s="365"/>
      <c r="D10" s="365"/>
      <c r="E10" s="365"/>
      <c r="F10" s="365"/>
      <c r="G10" s="365"/>
      <c r="H10" s="11" t="s">
        <v>17</v>
      </c>
      <c r="I10" s="11" t="s">
        <v>18</v>
      </c>
      <c r="J10" s="13" t="s">
        <v>19</v>
      </c>
      <c r="K10" s="31"/>
      <c r="L10" s="31"/>
      <c r="M10" s="31"/>
      <c r="N10" s="31"/>
      <c r="O10" s="31"/>
    </row>
    <row r="11" spans="1:15" ht="34.5" customHeight="1">
      <c r="A11" s="31"/>
      <c r="B11" s="98" t="s">
        <v>66</v>
      </c>
      <c r="C11" s="98" t="s">
        <v>67</v>
      </c>
      <c r="D11" s="113">
        <v>2184</v>
      </c>
      <c r="E11" s="113">
        <v>379</v>
      </c>
      <c r="F11" s="113">
        <v>181</v>
      </c>
      <c r="G11" s="100">
        <v>0</v>
      </c>
      <c r="H11" s="113">
        <v>2780</v>
      </c>
      <c r="I11" s="113">
        <v>3563</v>
      </c>
      <c r="J11" s="101">
        <f>H11+I11</f>
        <v>6343</v>
      </c>
      <c r="K11" s="31"/>
      <c r="L11" s="31"/>
      <c r="M11" s="31"/>
      <c r="N11" s="31"/>
      <c r="O11" s="31"/>
    </row>
    <row r="12" spans="1:15" ht="34.5" customHeight="1">
      <c r="A12" s="31"/>
      <c r="B12" s="391" t="s">
        <v>19</v>
      </c>
      <c r="C12" s="392"/>
      <c r="D12" s="103">
        <f t="shared" ref="D12:J12" si="0">SUM(D11:D11)</f>
        <v>2184</v>
      </c>
      <c r="E12" s="103">
        <f t="shared" si="0"/>
        <v>379</v>
      </c>
      <c r="F12" s="103">
        <f t="shared" si="0"/>
        <v>181</v>
      </c>
      <c r="G12" s="103">
        <f t="shared" si="0"/>
        <v>0</v>
      </c>
      <c r="H12" s="103">
        <f t="shared" si="0"/>
        <v>2780</v>
      </c>
      <c r="I12" s="103">
        <f t="shared" si="0"/>
        <v>3563</v>
      </c>
      <c r="J12" s="104">
        <f t="shared" si="0"/>
        <v>6343</v>
      </c>
      <c r="K12" s="31"/>
      <c r="L12" s="31"/>
      <c r="M12" s="31"/>
      <c r="N12" s="31"/>
      <c r="O12" s="31"/>
    </row>
    <row r="13" spans="1:15" ht="30" customHeight="1">
      <c r="A13" s="31"/>
      <c r="B13" s="393"/>
      <c r="C13" s="393"/>
      <c r="D13" s="393"/>
      <c r="E13" s="393"/>
      <c r="F13" s="393"/>
      <c r="G13" s="393"/>
      <c r="H13" s="393"/>
      <c r="I13" s="393"/>
      <c r="J13" s="393"/>
      <c r="K13" s="31"/>
      <c r="L13" s="31"/>
      <c r="M13" s="31"/>
      <c r="N13" s="31"/>
      <c r="O13" s="31"/>
    </row>
    <row r="14" spans="1:15" ht="30" customHeight="1">
      <c r="A14" s="31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31"/>
      <c r="L14" s="31"/>
      <c r="M14" s="31"/>
      <c r="N14" s="31"/>
      <c r="O14" s="31"/>
    </row>
    <row r="15" spans="1:15" ht="39.75" customHeight="1">
      <c r="A15" s="31"/>
      <c r="B15" s="395" t="s">
        <v>105</v>
      </c>
      <c r="C15" s="396"/>
      <c r="D15" s="102" t="s">
        <v>106</v>
      </c>
      <c r="E15" s="396" t="s">
        <v>107</v>
      </c>
      <c r="F15" s="396"/>
      <c r="G15" s="396"/>
      <c r="H15" s="396"/>
      <c r="I15" s="396"/>
      <c r="J15" s="397"/>
      <c r="K15" s="31"/>
      <c r="L15" s="31"/>
      <c r="M15" s="31"/>
      <c r="N15" s="31"/>
      <c r="O15" s="31"/>
    </row>
    <row r="16" spans="1:15" ht="34.5" customHeight="1">
      <c r="A16" s="31"/>
      <c r="B16" s="388" t="s">
        <v>80</v>
      </c>
      <c r="C16" s="389"/>
      <c r="D16" s="105">
        <v>1393.1</v>
      </c>
      <c r="E16" s="106"/>
      <c r="F16" s="107" t="s">
        <v>118</v>
      </c>
      <c r="G16" s="107"/>
      <c r="H16" s="107"/>
      <c r="I16" s="107"/>
      <c r="J16" s="107"/>
      <c r="K16" s="31"/>
      <c r="L16" s="31"/>
      <c r="M16" s="31"/>
      <c r="N16" s="31"/>
      <c r="O16" s="31"/>
    </row>
    <row r="17" spans="1:15" ht="34.5" customHeight="1">
      <c r="A17" s="31"/>
      <c r="B17" s="388" t="s">
        <v>81</v>
      </c>
      <c r="C17" s="389"/>
      <c r="D17" s="105">
        <v>1178.82</v>
      </c>
      <c r="E17" s="106"/>
      <c r="F17" s="107" t="s">
        <v>119</v>
      </c>
      <c r="G17" s="107"/>
      <c r="H17" s="107"/>
      <c r="I17" s="107"/>
      <c r="J17" s="107"/>
      <c r="K17" s="31"/>
      <c r="L17" s="31"/>
      <c r="M17" s="31"/>
      <c r="N17" s="31"/>
      <c r="O17" s="31"/>
    </row>
    <row r="18" spans="1:15" ht="34.5" customHeight="1">
      <c r="A18" s="31"/>
      <c r="B18" s="388" t="s">
        <v>120</v>
      </c>
      <c r="C18" s="389"/>
      <c r="D18" s="347">
        <v>478.57</v>
      </c>
      <c r="E18" s="106"/>
      <c r="F18" s="107" t="s">
        <v>111</v>
      </c>
      <c r="G18" s="107"/>
      <c r="H18" s="107"/>
      <c r="I18" s="107"/>
      <c r="J18" s="107"/>
      <c r="K18" s="31"/>
      <c r="L18" s="31"/>
      <c r="M18" s="31"/>
      <c r="N18" s="31"/>
      <c r="O18" s="31"/>
    </row>
    <row r="19" spans="1:15" ht="34.5" customHeight="1">
      <c r="A19" s="31"/>
      <c r="B19" s="388" t="s">
        <v>83</v>
      </c>
      <c r="C19" s="389"/>
      <c r="D19" s="105" t="s">
        <v>112</v>
      </c>
      <c r="E19" s="106"/>
      <c r="F19" s="107" t="s">
        <v>113</v>
      </c>
      <c r="G19" s="107"/>
      <c r="H19" s="107"/>
      <c r="I19" s="107"/>
      <c r="J19" s="107"/>
      <c r="K19" s="31"/>
      <c r="L19" s="31"/>
      <c r="M19" s="31"/>
      <c r="N19" s="31"/>
      <c r="O19" s="31"/>
    </row>
    <row r="20" spans="1:15" ht="34.5" customHeight="1">
      <c r="A20" s="31"/>
      <c r="B20" s="388" t="s">
        <v>114</v>
      </c>
      <c r="C20" s="389"/>
      <c r="D20" s="105">
        <v>643.44000000000005</v>
      </c>
      <c r="E20" s="106"/>
      <c r="F20" s="107" t="s">
        <v>111</v>
      </c>
      <c r="G20" s="107"/>
      <c r="H20" s="107"/>
      <c r="I20" s="107"/>
      <c r="J20" s="107"/>
      <c r="K20" s="31"/>
      <c r="L20" s="31"/>
      <c r="M20" s="31"/>
      <c r="N20" s="31"/>
      <c r="O20" s="31"/>
    </row>
    <row r="21" spans="1:15" ht="19.5" customHeight="1">
      <c r="A21" s="31"/>
      <c r="B21" s="108" t="s">
        <v>115</v>
      </c>
      <c r="C21" s="109"/>
      <c r="D21" s="109"/>
      <c r="E21" s="110"/>
      <c r="F21" s="110"/>
      <c r="G21" s="110"/>
      <c r="H21" s="110"/>
      <c r="I21" s="110"/>
      <c r="J21" s="110"/>
      <c r="K21" s="31"/>
      <c r="L21" s="31"/>
      <c r="M21" s="31"/>
      <c r="N21" s="31"/>
      <c r="O21" s="31"/>
    </row>
    <row r="22" spans="1:15" ht="33.75" customHeight="1">
      <c r="A22" s="31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31"/>
      <c r="L22" s="31"/>
      <c r="M22" s="31"/>
      <c r="N22" s="31"/>
      <c r="O22" s="31"/>
    </row>
    <row r="23" spans="1:15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5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  <c r="K24" s="31"/>
      <c r="L24" s="31"/>
      <c r="M24" s="31"/>
      <c r="N24" s="31"/>
      <c r="O24" s="31"/>
    </row>
    <row r="25" spans="1:15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10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69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96" t="s">
        <v>102</v>
      </c>
      <c r="D4" s="112" t="s">
        <v>103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4"/>
      <c r="L5" s="4"/>
      <c r="M5" s="4"/>
      <c r="N5" s="4"/>
      <c r="O5" s="4"/>
    </row>
    <row r="6" spans="1:15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1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31"/>
      <c r="L8" s="31"/>
      <c r="M8" s="31"/>
      <c r="N8" s="31"/>
      <c r="O8" s="31"/>
    </row>
    <row r="9" spans="1:15" ht="30" customHeight="1">
      <c r="A9" s="31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31"/>
      <c r="L9" s="31"/>
      <c r="M9" s="31"/>
      <c r="N9" s="31"/>
      <c r="O9" s="31"/>
    </row>
    <row r="10" spans="1:15" ht="30" customHeight="1">
      <c r="A10" s="31"/>
      <c r="B10" s="364"/>
      <c r="C10" s="365"/>
      <c r="D10" s="365"/>
      <c r="E10" s="365"/>
      <c r="F10" s="365"/>
      <c r="G10" s="365"/>
      <c r="H10" s="11" t="s">
        <v>17</v>
      </c>
      <c r="I10" s="11" t="s">
        <v>18</v>
      </c>
      <c r="J10" s="13" t="s">
        <v>19</v>
      </c>
      <c r="K10" s="31"/>
      <c r="L10" s="31"/>
      <c r="M10" s="31"/>
      <c r="N10" s="31"/>
      <c r="O10" s="31"/>
    </row>
    <row r="11" spans="1:15" ht="34.5" customHeight="1">
      <c r="A11" s="31"/>
      <c r="B11" s="98" t="s">
        <v>68</v>
      </c>
      <c r="C11" s="98" t="s">
        <v>69</v>
      </c>
      <c r="D11" s="113">
        <v>257</v>
      </c>
      <c r="E11" s="113">
        <v>37</v>
      </c>
      <c r="F11" s="113">
        <v>17</v>
      </c>
      <c r="G11" s="100">
        <v>0</v>
      </c>
      <c r="H11" s="113">
        <v>290</v>
      </c>
      <c r="I11" s="113">
        <v>386</v>
      </c>
      <c r="J11" s="101">
        <f>H11+I11</f>
        <v>676</v>
      </c>
      <c r="K11" s="31"/>
      <c r="L11" s="31"/>
      <c r="M11" s="31"/>
      <c r="N11" s="31"/>
      <c r="O11" s="31"/>
    </row>
    <row r="12" spans="1:15" ht="34.5" customHeight="1">
      <c r="A12" s="31"/>
      <c r="B12" s="391" t="s">
        <v>19</v>
      </c>
      <c r="C12" s="392"/>
      <c r="D12" s="103">
        <f t="shared" ref="D12:J12" si="0">SUM(D11:D11)</f>
        <v>257</v>
      </c>
      <c r="E12" s="103">
        <f t="shared" si="0"/>
        <v>37</v>
      </c>
      <c r="F12" s="103">
        <f t="shared" si="0"/>
        <v>17</v>
      </c>
      <c r="G12" s="103">
        <f t="shared" si="0"/>
        <v>0</v>
      </c>
      <c r="H12" s="103">
        <f t="shared" si="0"/>
        <v>290</v>
      </c>
      <c r="I12" s="103">
        <f t="shared" si="0"/>
        <v>386</v>
      </c>
      <c r="J12" s="104">
        <f t="shared" si="0"/>
        <v>676</v>
      </c>
      <c r="K12" s="31"/>
      <c r="L12" s="31"/>
      <c r="M12" s="31"/>
      <c r="N12" s="31"/>
      <c r="O12" s="31"/>
    </row>
    <row r="13" spans="1:15" ht="30" customHeight="1">
      <c r="A13" s="31"/>
      <c r="B13" s="393"/>
      <c r="C13" s="393"/>
      <c r="D13" s="393"/>
      <c r="E13" s="393"/>
      <c r="F13" s="393"/>
      <c r="G13" s="393"/>
      <c r="H13" s="393"/>
      <c r="I13" s="393"/>
      <c r="J13" s="393"/>
      <c r="K13" s="31"/>
      <c r="L13" s="31"/>
      <c r="M13" s="31"/>
      <c r="N13" s="31"/>
      <c r="O13" s="31"/>
    </row>
    <row r="14" spans="1:15" ht="30" customHeight="1">
      <c r="A14" s="31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31"/>
      <c r="L14" s="31"/>
      <c r="M14" s="31"/>
      <c r="N14" s="31"/>
      <c r="O14" s="31"/>
    </row>
    <row r="15" spans="1:15" ht="39.75" customHeight="1">
      <c r="A15" s="31"/>
      <c r="B15" s="395" t="s">
        <v>105</v>
      </c>
      <c r="C15" s="396"/>
      <c r="D15" s="102" t="s">
        <v>106</v>
      </c>
      <c r="E15" s="396" t="s">
        <v>107</v>
      </c>
      <c r="F15" s="396"/>
      <c r="G15" s="396"/>
      <c r="H15" s="396"/>
      <c r="I15" s="396"/>
      <c r="J15" s="397"/>
      <c r="K15" s="31"/>
      <c r="L15" s="31"/>
      <c r="M15" s="31"/>
      <c r="N15" s="31"/>
      <c r="O15" s="31"/>
    </row>
    <row r="16" spans="1:15" ht="34.5" customHeight="1">
      <c r="A16" s="31"/>
      <c r="B16" s="388" t="s">
        <v>80</v>
      </c>
      <c r="C16" s="389"/>
      <c r="D16" s="105">
        <v>1393.1</v>
      </c>
      <c r="E16" s="106"/>
      <c r="F16" s="107" t="s">
        <v>118</v>
      </c>
      <c r="G16" s="107"/>
      <c r="H16" s="107"/>
      <c r="I16" s="107"/>
      <c r="J16" s="107"/>
      <c r="K16" s="31"/>
      <c r="L16" s="31"/>
      <c r="M16" s="31"/>
      <c r="N16" s="31"/>
      <c r="O16" s="31"/>
    </row>
    <row r="17" spans="1:15" ht="34.5" customHeight="1">
      <c r="A17" s="31"/>
      <c r="B17" s="388" t="s">
        <v>81</v>
      </c>
      <c r="C17" s="389"/>
      <c r="D17" s="105">
        <v>1178.82</v>
      </c>
      <c r="E17" s="106"/>
      <c r="F17" s="107" t="s">
        <v>119</v>
      </c>
      <c r="G17" s="107"/>
      <c r="H17" s="107"/>
      <c r="I17" s="107"/>
      <c r="J17" s="107"/>
      <c r="K17" s="31"/>
      <c r="L17" s="31"/>
      <c r="M17" s="31"/>
      <c r="N17" s="31"/>
      <c r="O17" s="31"/>
    </row>
    <row r="18" spans="1:15" ht="34.5" customHeight="1">
      <c r="A18" s="31"/>
      <c r="B18" s="388" t="s">
        <v>120</v>
      </c>
      <c r="C18" s="389"/>
      <c r="D18" s="347">
        <v>491.82</v>
      </c>
      <c r="E18" s="106"/>
      <c r="F18" s="107" t="s">
        <v>111</v>
      </c>
      <c r="G18" s="107"/>
      <c r="H18" s="107"/>
      <c r="I18" s="107"/>
      <c r="J18" s="107"/>
      <c r="K18" s="31"/>
      <c r="L18" s="31"/>
      <c r="M18" s="31"/>
      <c r="N18" s="31"/>
      <c r="O18" s="31"/>
    </row>
    <row r="19" spans="1:15" ht="34.5" customHeight="1">
      <c r="A19" s="31"/>
      <c r="B19" s="388" t="s">
        <v>83</v>
      </c>
      <c r="C19" s="389"/>
      <c r="D19" s="105" t="s">
        <v>112</v>
      </c>
      <c r="E19" s="106"/>
      <c r="F19" s="107" t="s">
        <v>113</v>
      </c>
      <c r="G19" s="107"/>
      <c r="H19" s="107"/>
      <c r="I19" s="107"/>
      <c r="J19" s="107"/>
      <c r="K19" s="31"/>
      <c r="L19" s="31"/>
      <c r="M19" s="31"/>
      <c r="N19" s="31"/>
      <c r="O19" s="31"/>
    </row>
    <row r="20" spans="1:15" ht="34.5" customHeight="1">
      <c r="A20" s="31"/>
      <c r="B20" s="388" t="s">
        <v>114</v>
      </c>
      <c r="C20" s="389"/>
      <c r="D20" s="105">
        <v>643.44000000000005</v>
      </c>
      <c r="E20" s="106"/>
      <c r="F20" s="107" t="s">
        <v>111</v>
      </c>
      <c r="G20" s="107"/>
      <c r="H20" s="107"/>
      <c r="I20" s="107"/>
      <c r="J20" s="107"/>
      <c r="K20" s="31"/>
      <c r="L20" s="31"/>
      <c r="M20" s="31"/>
      <c r="N20" s="31"/>
      <c r="O20" s="31"/>
    </row>
    <row r="21" spans="1:15" ht="19.5" customHeight="1">
      <c r="A21" s="31"/>
      <c r="B21" s="108" t="s">
        <v>115</v>
      </c>
      <c r="C21" s="109"/>
      <c r="D21" s="109"/>
      <c r="E21" s="110"/>
      <c r="F21" s="110"/>
      <c r="G21" s="110"/>
      <c r="H21" s="110"/>
      <c r="I21" s="110"/>
      <c r="J21" s="110"/>
      <c r="K21" s="31"/>
      <c r="L21" s="31"/>
      <c r="M21" s="31"/>
      <c r="N21" s="31"/>
      <c r="O21" s="31"/>
    </row>
    <row r="22" spans="1:15" ht="33.75" customHeight="1">
      <c r="A22" s="31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31"/>
      <c r="L22" s="31"/>
      <c r="M22" s="31"/>
      <c r="N22" s="31"/>
      <c r="O22" s="31"/>
    </row>
    <row r="23" spans="1:15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5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  <c r="K24" s="31"/>
      <c r="L24" s="31"/>
      <c r="M24" s="31"/>
      <c r="N24" s="31"/>
      <c r="O24" s="31"/>
    </row>
    <row r="25" spans="1:15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I42"/>
  <sheetViews>
    <sheetView showGridLines="0" workbookViewId="0">
      <selection activeCell="N13" sqref="N13"/>
    </sheetView>
  </sheetViews>
  <sheetFormatPr defaultColWidth="11.42578125" defaultRowHeight="12.75"/>
  <cols>
    <col min="1" max="2" width="20.7109375" style="94" customWidth="1"/>
    <col min="3" max="5" width="30.7109375" style="94" customWidth="1"/>
    <col min="6" max="6" width="10.7109375" style="94" hidden="1" customWidth="1"/>
    <col min="7" max="8" width="15.7109375" style="94" hidden="1" customWidth="1"/>
    <col min="9" max="9" width="10.7109375" style="94" hidden="1" customWidth="1"/>
    <col min="10" max="10" width="10.7109375" style="94" customWidth="1"/>
    <col min="11" max="16384" width="11.42578125" style="94"/>
  </cols>
  <sheetData>
    <row r="1" spans="1:8" s="331" customFormat="1" ht="30" customHeight="1">
      <c r="A1" s="331" t="s">
        <v>0</v>
      </c>
    </row>
    <row r="2" spans="1:8" s="331" customFormat="1" ht="30" customHeight="1">
      <c r="A2" s="384" t="s">
        <v>1</v>
      </c>
      <c r="B2" s="384"/>
      <c r="C2" s="327" t="s">
        <v>2</v>
      </c>
      <c r="D2" s="326"/>
    </row>
    <row r="3" spans="1:8" s="331" customFormat="1" ht="30" customHeight="1">
      <c r="A3" s="384" t="s">
        <v>3</v>
      </c>
      <c r="B3" s="384"/>
      <c r="C3" s="327" t="s">
        <v>4</v>
      </c>
      <c r="D3" s="326"/>
    </row>
    <row r="4" spans="1:8" s="331" customFormat="1" ht="39.75" customHeight="1">
      <c r="A4" s="354" t="s">
        <v>5</v>
      </c>
      <c r="B4" s="326"/>
      <c r="C4" s="328" t="str">
        <f>JE!C4</f>
        <v>DEZEMBRO</v>
      </c>
      <c r="D4" s="328" t="str">
        <f>JE!D4</f>
        <v>2024</v>
      </c>
    </row>
    <row r="5" spans="1:8" ht="15" customHeight="1"/>
    <row r="6" spans="1:8" s="324" customFormat="1" ht="30" customHeight="1">
      <c r="A6" s="385" t="s">
        <v>93</v>
      </c>
      <c r="B6" s="385"/>
      <c r="C6" s="385"/>
      <c r="D6" s="385"/>
      <c r="E6" s="385"/>
    </row>
    <row r="7" spans="1:8" ht="15" customHeight="1">
      <c r="A7" s="62"/>
      <c r="B7" s="62"/>
      <c r="C7" s="62"/>
      <c r="D7" s="62"/>
      <c r="E7" s="62"/>
    </row>
    <row r="8" spans="1:8" ht="15" customHeight="1"/>
    <row r="9" spans="1:8" ht="39.75" customHeight="1">
      <c r="A9" s="386" t="s">
        <v>8</v>
      </c>
      <c r="B9" s="387"/>
      <c r="C9" s="387" t="s">
        <v>94</v>
      </c>
      <c r="D9" s="387"/>
      <c r="E9" s="63">
        <f>IF($C$4="JANEIRO",1,IF($C$4="FEVEREIRO",2,IF($C$4="MARÇO",3,IF($C$4="ABRIL",4,IF($C$4="MAIO",5,IF($C$4="JUNHO",6,IF($C$4="JULHO",7,IF($C$4="AGOSTO",8,IF($C$4="SETEMBRO",9,IF($C$4="OUTUBRO",10,IF($C$4="NOVEMBRO",11,IF($C$4="DEZEMBRO",12,0))))))))))))</f>
        <v>12</v>
      </c>
    </row>
    <row r="10" spans="1:8" ht="30" customHeight="1">
      <c r="A10" s="380" t="s">
        <v>10</v>
      </c>
      <c r="B10" s="382" t="s">
        <v>11</v>
      </c>
      <c r="C10" s="64" t="s">
        <v>14</v>
      </c>
      <c r="D10" s="64" t="s">
        <v>95</v>
      </c>
      <c r="E10" s="65" t="s">
        <v>96</v>
      </c>
    </row>
    <row r="11" spans="1:8" ht="15" customHeight="1">
      <c r="A11" s="381"/>
      <c r="B11" s="383"/>
      <c r="C11" s="66" t="s">
        <v>97</v>
      </c>
      <c r="D11" s="66" t="s">
        <v>98</v>
      </c>
      <c r="E11" s="67" t="s">
        <v>99</v>
      </c>
      <c r="G11" s="68" t="s">
        <v>100</v>
      </c>
      <c r="H11" s="68"/>
    </row>
    <row r="12" spans="1:8" s="69" customFormat="1" ht="24.75" customHeight="1">
      <c r="A12" s="70" t="s">
        <v>20</v>
      </c>
      <c r="B12" s="71" t="s">
        <v>21</v>
      </c>
      <c r="C12" s="72">
        <f>QUANT_BENEFICIÁRIOS_JE!E11</f>
        <v>1</v>
      </c>
      <c r="D12" s="73">
        <v>1359.22</v>
      </c>
      <c r="E12" s="74">
        <f t="shared" ref="E12:E40" si="0">ROUND(IFERROR((D12/C12)/$E$9,0),2)</f>
        <v>113.27</v>
      </c>
      <c r="G12" s="75">
        <f>TSE!$D$18</f>
        <v>113.27</v>
      </c>
      <c r="H12" s="76">
        <f t="shared" ref="H12:H40" si="1">E12-G12</f>
        <v>0</v>
      </c>
    </row>
    <row r="13" spans="1:8" s="69" customFormat="1" ht="24.75" customHeight="1">
      <c r="A13" s="77" t="s">
        <v>22</v>
      </c>
      <c r="B13" s="78" t="s">
        <v>23</v>
      </c>
      <c r="C13" s="79">
        <f>QUANT_BENEFICIÁRIOS_JE!E12</f>
        <v>0</v>
      </c>
      <c r="D13" s="80">
        <v>0</v>
      </c>
      <c r="E13" s="81">
        <f t="shared" si="0"/>
        <v>0</v>
      </c>
      <c r="G13" s="75">
        <f>'TRE-AC'!$D$18</f>
        <v>0</v>
      </c>
      <c r="H13" s="76">
        <f t="shared" si="1"/>
        <v>0</v>
      </c>
    </row>
    <row r="14" spans="1:8" s="69" customFormat="1" ht="24.75" customHeight="1">
      <c r="A14" s="77" t="s">
        <v>24</v>
      </c>
      <c r="B14" s="78" t="s">
        <v>25</v>
      </c>
      <c r="C14" s="79">
        <f>QUANT_BENEFICIÁRIOS_JE!E13</f>
        <v>54</v>
      </c>
      <c r="D14" s="80">
        <v>180235.15</v>
      </c>
      <c r="E14" s="81">
        <f t="shared" si="0"/>
        <v>278.14</v>
      </c>
      <c r="G14" s="75">
        <f>'TRE-AL'!$D$18</f>
        <v>278.14</v>
      </c>
      <c r="H14" s="76">
        <f t="shared" si="1"/>
        <v>0</v>
      </c>
    </row>
    <row r="15" spans="1:8" s="69" customFormat="1" ht="24.75" customHeight="1">
      <c r="A15" s="77" t="s">
        <v>26</v>
      </c>
      <c r="B15" s="78" t="s">
        <v>27</v>
      </c>
      <c r="C15" s="79">
        <f>QUANT_BENEFICIÁRIOS_JE!E14</f>
        <v>10</v>
      </c>
      <c r="D15" s="80">
        <v>169940.42</v>
      </c>
      <c r="E15" s="81">
        <f t="shared" si="0"/>
        <v>1416.17</v>
      </c>
      <c r="G15" s="75">
        <f>'TRE-AM'!$D$18</f>
        <v>1416.17</v>
      </c>
      <c r="H15" s="76">
        <f t="shared" si="1"/>
        <v>0</v>
      </c>
    </row>
    <row r="16" spans="1:8" s="69" customFormat="1" ht="24.75" customHeight="1">
      <c r="A16" s="77" t="s">
        <v>28</v>
      </c>
      <c r="B16" s="78" t="s">
        <v>29</v>
      </c>
      <c r="C16" s="79">
        <f>QUANT_BENEFICIÁRIOS_JE!E15</f>
        <v>59</v>
      </c>
      <c r="D16" s="80">
        <v>484720.72</v>
      </c>
      <c r="E16" s="81">
        <f t="shared" si="0"/>
        <v>684.63</v>
      </c>
      <c r="G16" s="75">
        <f>'TRE-BA'!$D$18</f>
        <v>684.63</v>
      </c>
      <c r="H16" s="76">
        <f t="shared" si="1"/>
        <v>0</v>
      </c>
    </row>
    <row r="17" spans="1:8" s="69" customFormat="1" ht="24.75" customHeight="1">
      <c r="A17" s="77" t="s">
        <v>30</v>
      </c>
      <c r="B17" s="78" t="s">
        <v>31</v>
      </c>
      <c r="C17" s="79">
        <f>QUANT_BENEFICIÁRIOS_JE!E16</f>
        <v>16</v>
      </c>
      <c r="D17" s="80">
        <v>36556.839999999997</v>
      </c>
      <c r="E17" s="81">
        <f t="shared" si="0"/>
        <v>190.4</v>
      </c>
      <c r="G17" s="75">
        <f>'TRE-CE'!$D$18</f>
        <v>190.4</v>
      </c>
      <c r="H17" s="76">
        <f t="shared" si="1"/>
        <v>0</v>
      </c>
    </row>
    <row r="18" spans="1:8" s="69" customFormat="1" ht="24.75" customHeight="1">
      <c r="A18" s="77" t="s">
        <v>32</v>
      </c>
      <c r="B18" s="78" t="s">
        <v>33</v>
      </c>
      <c r="C18" s="79">
        <f>QUANT_BENEFICIÁRIOS_JE!E17</f>
        <v>5</v>
      </c>
      <c r="D18" s="80">
        <v>1784.83</v>
      </c>
      <c r="E18" s="81">
        <f t="shared" si="0"/>
        <v>29.75</v>
      </c>
      <c r="G18" s="75">
        <f>'TRE-DF'!$D$18</f>
        <v>29.75</v>
      </c>
      <c r="H18" s="76">
        <f t="shared" si="1"/>
        <v>0</v>
      </c>
    </row>
    <row r="19" spans="1:8" s="69" customFormat="1" ht="24.75" customHeight="1">
      <c r="A19" s="77" t="s">
        <v>34</v>
      </c>
      <c r="B19" s="78" t="s">
        <v>35</v>
      </c>
      <c r="C19" s="79">
        <f>QUANT_BENEFICIÁRIOS_JE!E18</f>
        <v>3</v>
      </c>
      <c r="D19" s="80">
        <v>8586.23</v>
      </c>
      <c r="E19" s="81">
        <f t="shared" si="0"/>
        <v>238.51</v>
      </c>
      <c r="G19" s="75">
        <f>'TRE-ES'!$D$18</f>
        <v>238.51</v>
      </c>
      <c r="H19" s="76">
        <f t="shared" si="1"/>
        <v>0</v>
      </c>
    </row>
    <row r="20" spans="1:8" s="69" customFormat="1" ht="24.75" customHeight="1">
      <c r="A20" s="77" t="s">
        <v>36</v>
      </c>
      <c r="B20" s="78" t="s">
        <v>37</v>
      </c>
      <c r="C20" s="79">
        <f>QUANT_BENEFICIÁRIOS_JE!E19</f>
        <v>16</v>
      </c>
      <c r="D20" s="80">
        <v>116708.41</v>
      </c>
      <c r="E20" s="81">
        <f t="shared" si="0"/>
        <v>607.86</v>
      </c>
      <c r="G20" s="75">
        <f>'TRE-GO'!$D$18</f>
        <v>607.86</v>
      </c>
      <c r="H20" s="76">
        <f t="shared" si="1"/>
        <v>0</v>
      </c>
    </row>
    <row r="21" spans="1:8" s="69" customFormat="1" ht="24.75" customHeight="1">
      <c r="A21" s="77" t="s">
        <v>38</v>
      </c>
      <c r="B21" s="78" t="s">
        <v>39</v>
      </c>
      <c r="C21" s="79">
        <f>QUANT_BENEFICIÁRIOS_JE!E20</f>
        <v>7</v>
      </c>
      <c r="D21" s="80">
        <v>44885.99</v>
      </c>
      <c r="E21" s="81">
        <f t="shared" si="0"/>
        <v>534.36</v>
      </c>
      <c r="G21" s="75">
        <f>'TRE-MA'!$D$18</f>
        <v>534.36</v>
      </c>
      <c r="H21" s="76">
        <f t="shared" si="1"/>
        <v>0</v>
      </c>
    </row>
    <row r="22" spans="1:8" s="69" customFormat="1" ht="24.75" customHeight="1">
      <c r="A22" s="77" t="s">
        <v>40</v>
      </c>
      <c r="B22" s="78" t="s">
        <v>41</v>
      </c>
      <c r="C22" s="79">
        <f>QUANT_BENEFICIÁRIOS_JE!E21</f>
        <v>0</v>
      </c>
      <c r="D22" s="80">
        <v>0</v>
      </c>
      <c r="E22" s="81">
        <f t="shared" si="0"/>
        <v>0</v>
      </c>
      <c r="G22" s="75">
        <f>'TRE-MT'!$D$18</f>
        <v>0</v>
      </c>
      <c r="H22" s="76">
        <f t="shared" si="1"/>
        <v>0</v>
      </c>
    </row>
    <row r="23" spans="1:8" s="69" customFormat="1" ht="24.75" customHeight="1">
      <c r="A23" s="77" t="s">
        <v>42</v>
      </c>
      <c r="B23" s="78" t="s">
        <v>43</v>
      </c>
      <c r="C23" s="79">
        <f>QUANT_BENEFICIÁRIOS_JE!E22</f>
        <v>0</v>
      </c>
      <c r="D23" s="80">
        <v>0</v>
      </c>
      <c r="E23" s="81">
        <f t="shared" si="0"/>
        <v>0</v>
      </c>
      <c r="G23" s="75">
        <f>'TRE-MS'!$D$18</f>
        <v>0</v>
      </c>
      <c r="H23" s="76">
        <f t="shared" si="1"/>
        <v>0</v>
      </c>
    </row>
    <row r="24" spans="1:8" s="69" customFormat="1" ht="24.75" customHeight="1">
      <c r="A24" s="77" t="s">
        <v>44</v>
      </c>
      <c r="B24" s="78" t="s">
        <v>45</v>
      </c>
      <c r="C24" s="79">
        <f>QUANT_BENEFICIÁRIOS_JE!E23</f>
        <v>58</v>
      </c>
      <c r="D24" s="80">
        <v>330504.84999999998</v>
      </c>
      <c r="E24" s="81">
        <f t="shared" si="0"/>
        <v>474.86</v>
      </c>
      <c r="G24" s="75">
        <f>'TRE-MG'!$D$18</f>
        <v>474.86</v>
      </c>
      <c r="H24" s="76">
        <f t="shared" si="1"/>
        <v>0</v>
      </c>
    </row>
    <row r="25" spans="1:8" s="69" customFormat="1" ht="24.75" customHeight="1">
      <c r="A25" s="77" t="s">
        <v>46</v>
      </c>
      <c r="B25" s="78" t="s">
        <v>47</v>
      </c>
      <c r="C25" s="79">
        <f>QUANT_BENEFICIÁRIOS_JE!E24</f>
        <v>17</v>
      </c>
      <c r="D25" s="80">
        <v>99335</v>
      </c>
      <c r="E25" s="81">
        <f t="shared" si="0"/>
        <v>486.94</v>
      </c>
      <c r="G25" s="75">
        <f>'TRE-PA'!$D$18</f>
        <v>486.94</v>
      </c>
      <c r="H25" s="76">
        <f t="shared" si="1"/>
        <v>0</v>
      </c>
    </row>
    <row r="26" spans="1:8" s="69" customFormat="1" ht="24.75" customHeight="1">
      <c r="A26" s="77" t="s">
        <v>48</v>
      </c>
      <c r="B26" s="78" t="s">
        <v>49</v>
      </c>
      <c r="C26" s="79">
        <f>QUANT_BENEFICIÁRIOS_JE!E25</f>
        <v>0</v>
      </c>
      <c r="D26" s="80">
        <v>1948.59</v>
      </c>
      <c r="E26" s="81">
        <f t="shared" si="0"/>
        <v>0</v>
      </c>
      <c r="G26" s="75">
        <f>'TRE-PB'!$D$18</f>
        <v>0</v>
      </c>
      <c r="H26" s="76">
        <f t="shared" si="1"/>
        <v>0</v>
      </c>
    </row>
    <row r="27" spans="1:8" s="69" customFormat="1" ht="24.75" customHeight="1">
      <c r="A27" s="77" t="s">
        <v>50</v>
      </c>
      <c r="B27" s="78" t="s">
        <v>51</v>
      </c>
      <c r="C27" s="79">
        <f>QUANT_BENEFICIÁRIOS_JE!E26</f>
        <v>46</v>
      </c>
      <c r="D27" s="80">
        <v>309714.71000000002</v>
      </c>
      <c r="E27" s="81">
        <f t="shared" si="0"/>
        <v>561.08000000000004</v>
      </c>
      <c r="G27" s="75">
        <f>'TRE-PR'!$D$18</f>
        <v>561.08000000000004</v>
      </c>
      <c r="H27" s="76">
        <f t="shared" si="1"/>
        <v>0</v>
      </c>
    </row>
    <row r="28" spans="1:8" s="69" customFormat="1" ht="24.75" customHeight="1">
      <c r="A28" s="77">
        <v>14117</v>
      </c>
      <c r="B28" s="78" t="s">
        <v>53</v>
      </c>
      <c r="C28" s="79">
        <f>QUANT_BENEFICIÁRIOS_JE!E27</f>
        <v>44</v>
      </c>
      <c r="D28" s="80">
        <v>363082.56</v>
      </c>
      <c r="E28" s="81">
        <f t="shared" si="0"/>
        <v>687.66</v>
      </c>
      <c r="G28" s="75">
        <f>'TRE-PE'!$D$18</f>
        <v>687.66</v>
      </c>
      <c r="H28" s="76">
        <f t="shared" si="1"/>
        <v>0</v>
      </c>
    </row>
    <row r="29" spans="1:8" s="69" customFormat="1" ht="24.75" customHeight="1">
      <c r="A29" s="77" t="s">
        <v>54</v>
      </c>
      <c r="B29" s="78" t="s">
        <v>55</v>
      </c>
      <c r="C29" s="79">
        <f>QUANT_BENEFICIÁRIOS_JE!E28</f>
        <v>13</v>
      </c>
      <c r="D29" s="80">
        <v>90610.22</v>
      </c>
      <c r="E29" s="81">
        <f t="shared" si="0"/>
        <v>580.83000000000004</v>
      </c>
      <c r="G29" s="75">
        <f>'TRE-PI'!$D$18</f>
        <v>580.83000000000004</v>
      </c>
      <c r="H29" s="76">
        <f t="shared" si="1"/>
        <v>0</v>
      </c>
    </row>
    <row r="30" spans="1:8" s="69" customFormat="1" ht="24.75" customHeight="1">
      <c r="A30" s="77" t="s">
        <v>56</v>
      </c>
      <c r="B30" s="78" t="s">
        <v>57</v>
      </c>
      <c r="C30" s="79">
        <f>QUANT_BENEFICIÁRIOS_JE!E29</f>
        <v>412</v>
      </c>
      <c r="D30" s="80">
        <v>1686476.86</v>
      </c>
      <c r="E30" s="81">
        <f t="shared" si="0"/>
        <v>341.12</v>
      </c>
      <c r="G30" s="75">
        <f>'TRE-RJ'!$D$18</f>
        <v>341.12</v>
      </c>
      <c r="H30" s="76">
        <f t="shared" si="1"/>
        <v>0</v>
      </c>
    </row>
    <row r="31" spans="1:8" s="69" customFormat="1" ht="24.75" customHeight="1">
      <c r="A31" s="77" t="s">
        <v>58</v>
      </c>
      <c r="B31" s="78" t="s">
        <v>59</v>
      </c>
      <c r="C31" s="79">
        <f>QUANT_BENEFICIÁRIOS_JE!E30</f>
        <v>0</v>
      </c>
      <c r="D31" s="80">
        <v>0</v>
      </c>
      <c r="E31" s="81">
        <f t="shared" si="0"/>
        <v>0</v>
      </c>
      <c r="G31" s="75">
        <f>'TRE-RN'!$D$18</f>
        <v>0</v>
      </c>
      <c r="H31" s="76">
        <f t="shared" si="1"/>
        <v>0</v>
      </c>
    </row>
    <row r="32" spans="1:8" s="69" customFormat="1" ht="24.75" customHeight="1">
      <c r="A32" s="77">
        <v>14121</v>
      </c>
      <c r="B32" s="78" t="s">
        <v>61</v>
      </c>
      <c r="C32" s="79">
        <f>QUANT_BENEFICIÁRIOS_JE!E31</f>
        <v>42</v>
      </c>
      <c r="D32" s="80">
        <v>250279.28</v>
      </c>
      <c r="E32" s="81">
        <f t="shared" si="0"/>
        <v>496.59</v>
      </c>
      <c r="G32" s="75">
        <f>'TRE-RS'!$D$18</f>
        <v>496.59</v>
      </c>
      <c r="H32" s="76">
        <f t="shared" si="1"/>
        <v>0</v>
      </c>
    </row>
    <row r="33" spans="1:8" s="69" customFormat="1" ht="24.75" customHeight="1">
      <c r="A33" s="77" t="s">
        <v>62</v>
      </c>
      <c r="B33" s="78" t="s">
        <v>63</v>
      </c>
      <c r="C33" s="79">
        <f>QUANT_BENEFICIÁRIOS_JE!E32</f>
        <v>0</v>
      </c>
      <c r="D33" s="80">
        <v>0</v>
      </c>
      <c r="E33" s="81">
        <f t="shared" si="0"/>
        <v>0</v>
      </c>
      <c r="G33" s="75">
        <f>'TRE-RO'!$D$18</f>
        <v>0</v>
      </c>
      <c r="H33" s="76">
        <f t="shared" si="1"/>
        <v>0</v>
      </c>
    </row>
    <row r="34" spans="1:8" s="69" customFormat="1" ht="24.75" customHeight="1">
      <c r="A34" s="77" t="s">
        <v>64</v>
      </c>
      <c r="B34" s="78" t="s">
        <v>65</v>
      </c>
      <c r="C34" s="79">
        <f>QUANT_BENEFICIÁRIOS_JE!E33</f>
        <v>1</v>
      </c>
      <c r="D34" s="80">
        <v>18242.62</v>
      </c>
      <c r="E34" s="81">
        <f t="shared" si="0"/>
        <v>1520.22</v>
      </c>
      <c r="G34" s="75">
        <f>'TRE-SC'!$D$18</f>
        <v>1520.22</v>
      </c>
      <c r="H34" s="76">
        <f t="shared" si="1"/>
        <v>0</v>
      </c>
    </row>
    <row r="35" spans="1:8" s="69" customFormat="1" ht="24.75" customHeight="1">
      <c r="A35" s="77" t="s">
        <v>66</v>
      </c>
      <c r="B35" s="78" t="s">
        <v>67</v>
      </c>
      <c r="C35" s="79">
        <f>QUANT_BENEFICIÁRIOS_JE!E34</f>
        <v>181</v>
      </c>
      <c r="D35" s="80">
        <v>1039454.06</v>
      </c>
      <c r="E35" s="81">
        <f t="shared" si="0"/>
        <v>478.57</v>
      </c>
      <c r="G35" s="75">
        <f>'TRE-SP'!$D$18</f>
        <v>478.57</v>
      </c>
      <c r="H35" s="76">
        <f t="shared" si="1"/>
        <v>0</v>
      </c>
    </row>
    <row r="36" spans="1:8" s="69" customFormat="1" ht="24.75" customHeight="1">
      <c r="A36" s="77" t="s">
        <v>68</v>
      </c>
      <c r="B36" s="78" t="s">
        <v>69</v>
      </c>
      <c r="C36" s="79">
        <f>QUANT_BENEFICIÁRIOS_JE!E35</f>
        <v>17</v>
      </c>
      <c r="D36" s="80">
        <v>100330.69</v>
      </c>
      <c r="E36" s="81">
        <f t="shared" si="0"/>
        <v>491.82</v>
      </c>
      <c r="G36" s="75">
        <f>'TRE-SE'!$D$18</f>
        <v>491.82</v>
      </c>
      <c r="H36" s="76">
        <f t="shared" si="1"/>
        <v>0</v>
      </c>
    </row>
    <row r="37" spans="1:8" s="69" customFormat="1" ht="24.75" customHeight="1">
      <c r="A37" s="77" t="s">
        <v>70</v>
      </c>
      <c r="B37" s="78" t="s">
        <v>71</v>
      </c>
      <c r="C37" s="79">
        <f>QUANT_BENEFICIÁRIOS_JE!E36</f>
        <v>0</v>
      </c>
      <c r="D37" s="80">
        <v>0</v>
      </c>
      <c r="E37" s="81">
        <f t="shared" si="0"/>
        <v>0</v>
      </c>
      <c r="G37" s="75">
        <f>'TRE-TO'!$D$18</f>
        <v>0</v>
      </c>
      <c r="H37" s="76">
        <f t="shared" si="1"/>
        <v>0</v>
      </c>
    </row>
    <row r="38" spans="1:8" s="69" customFormat="1" ht="24.75" customHeight="1">
      <c r="A38" s="77" t="s">
        <v>72</v>
      </c>
      <c r="B38" s="78" t="s">
        <v>73</v>
      </c>
      <c r="C38" s="79">
        <f>QUANT_BENEFICIÁRIOS_JE!E37</f>
        <v>0</v>
      </c>
      <c r="D38" s="80">
        <v>0</v>
      </c>
      <c r="E38" s="81">
        <f t="shared" si="0"/>
        <v>0</v>
      </c>
      <c r="G38" s="75">
        <f>'TRE-RR'!$D$18</f>
        <v>0</v>
      </c>
      <c r="H38" s="76">
        <f t="shared" si="1"/>
        <v>0</v>
      </c>
    </row>
    <row r="39" spans="1:8" s="69" customFormat="1" ht="24.75" customHeight="1">
      <c r="A39" s="82" t="s">
        <v>74</v>
      </c>
      <c r="B39" s="83" t="s">
        <v>75</v>
      </c>
      <c r="C39" s="84">
        <f>QUANT_BENEFICIÁRIOS_JE!E38</f>
        <v>0</v>
      </c>
      <c r="D39" s="85">
        <v>0</v>
      </c>
      <c r="E39" s="86">
        <f t="shared" si="0"/>
        <v>0</v>
      </c>
      <c r="G39" s="75">
        <f>'TRE-AP'!$D$18</f>
        <v>0</v>
      </c>
      <c r="H39" s="76">
        <f t="shared" si="1"/>
        <v>0</v>
      </c>
    </row>
    <row r="40" spans="1:8" s="69" customFormat="1" ht="24.75" customHeight="1">
      <c r="A40" s="87">
        <v>14000</v>
      </c>
      <c r="B40" s="88" t="s">
        <v>101</v>
      </c>
      <c r="C40" s="89">
        <f>SUM(C12:C39)</f>
        <v>1002</v>
      </c>
      <c r="D40" s="90">
        <f>SUM(D12:D39)</f>
        <v>5334757.2500000009</v>
      </c>
      <c r="E40" s="91">
        <f t="shared" si="0"/>
        <v>443.68</v>
      </c>
      <c r="G40" s="92">
        <f>JE!$D$18</f>
        <v>443.68</v>
      </c>
      <c r="H40" s="76">
        <f t="shared" si="1"/>
        <v>0</v>
      </c>
    </row>
    <row r="41" spans="1:8" ht="19.5" customHeight="1">
      <c r="D41" s="93"/>
    </row>
    <row r="42" spans="1:8" ht="19.5" customHeight="1"/>
  </sheetData>
  <mergeCells count="7">
    <mergeCell ref="A10:A11"/>
    <mergeCell ref="B10:B11"/>
    <mergeCell ref="A2:B2"/>
    <mergeCell ref="A3:B3"/>
    <mergeCell ref="A6:E6"/>
    <mergeCell ref="A9:B9"/>
    <mergeCell ref="C9:D9"/>
  </mergeCells>
  <printOptions horizontalCentered="1"/>
  <pageMargins left="0.78740157480314965" right="0.78740157480314965" top="0.78740157480314965" bottom="0.39370078740157483" header="0.19685039370078741" footer="0.19685039370078741"/>
  <pageSetup paperSize="9" scale="6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10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71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96" t="s">
        <v>102</v>
      </c>
      <c r="D4" s="112" t="s">
        <v>103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4"/>
      <c r="L5" s="4"/>
      <c r="M5" s="4"/>
      <c r="N5" s="4"/>
      <c r="O5" s="4"/>
    </row>
    <row r="6" spans="1:15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1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31"/>
      <c r="L8" s="31"/>
      <c r="M8" s="31"/>
      <c r="N8" s="31"/>
      <c r="O8" s="31"/>
    </row>
    <row r="9" spans="1:15" ht="30" customHeight="1">
      <c r="A9" s="31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31"/>
      <c r="L9" s="31"/>
      <c r="M9" s="31"/>
      <c r="N9" s="31"/>
      <c r="O9" s="31"/>
    </row>
    <row r="10" spans="1:15" ht="30" customHeight="1">
      <c r="A10" s="31"/>
      <c r="B10" s="364"/>
      <c r="C10" s="365"/>
      <c r="D10" s="365"/>
      <c r="E10" s="365"/>
      <c r="F10" s="365"/>
      <c r="G10" s="365"/>
      <c r="H10" s="11" t="s">
        <v>17</v>
      </c>
      <c r="I10" s="11" t="s">
        <v>18</v>
      </c>
      <c r="J10" s="13" t="s">
        <v>19</v>
      </c>
      <c r="K10" s="31"/>
      <c r="L10" s="31"/>
      <c r="M10" s="31"/>
      <c r="N10" s="31"/>
      <c r="O10" s="31"/>
    </row>
    <row r="11" spans="1:15" ht="34.5" customHeight="1">
      <c r="A11" s="31"/>
      <c r="B11" s="98" t="s">
        <v>70</v>
      </c>
      <c r="C11" s="98" t="s">
        <v>71</v>
      </c>
      <c r="D11" s="113">
        <v>272</v>
      </c>
      <c r="E11" s="113">
        <v>51</v>
      </c>
      <c r="F11" s="113">
        <v>0</v>
      </c>
      <c r="G11" s="100">
        <v>0</v>
      </c>
      <c r="H11" s="113">
        <v>279</v>
      </c>
      <c r="I11" s="113">
        <v>373</v>
      </c>
      <c r="J11" s="101">
        <f>H11+I11</f>
        <v>652</v>
      </c>
      <c r="K11" s="31"/>
      <c r="L11" s="31"/>
      <c r="M11" s="31"/>
      <c r="N11" s="31"/>
      <c r="O11" s="31"/>
    </row>
    <row r="12" spans="1:15" ht="34.5" customHeight="1">
      <c r="A12" s="31"/>
      <c r="B12" s="391" t="s">
        <v>19</v>
      </c>
      <c r="C12" s="392"/>
      <c r="D12" s="103">
        <f t="shared" ref="D12:J12" si="0">SUM(D11:D11)</f>
        <v>272</v>
      </c>
      <c r="E12" s="103">
        <f t="shared" si="0"/>
        <v>51</v>
      </c>
      <c r="F12" s="103">
        <f t="shared" si="0"/>
        <v>0</v>
      </c>
      <c r="G12" s="103">
        <f t="shared" si="0"/>
        <v>0</v>
      </c>
      <c r="H12" s="103">
        <f t="shared" si="0"/>
        <v>279</v>
      </c>
      <c r="I12" s="103">
        <f t="shared" si="0"/>
        <v>373</v>
      </c>
      <c r="J12" s="104">
        <f t="shared" si="0"/>
        <v>652</v>
      </c>
      <c r="K12" s="31"/>
      <c r="L12" s="31"/>
      <c r="M12" s="31"/>
      <c r="N12" s="31"/>
      <c r="O12" s="31"/>
    </row>
    <row r="13" spans="1:15" ht="30" customHeight="1">
      <c r="A13" s="31"/>
      <c r="B13" s="393"/>
      <c r="C13" s="393"/>
      <c r="D13" s="393"/>
      <c r="E13" s="393"/>
      <c r="F13" s="393"/>
      <c r="G13" s="393"/>
      <c r="H13" s="393"/>
      <c r="I13" s="393"/>
      <c r="J13" s="393"/>
      <c r="K13" s="31"/>
      <c r="L13" s="31"/>
      <c r="M13" s="31"/>
      <c r="N13" s="31"/>
      <c r="O13" s="31"/>
    </row>
    <row r="14" spans="1:15" ht="30" customHeight="1">
      <c r="A14" s="31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31"/>
      <c r="L14" s="31"/>
      <c r="M14" s="31"/>
      <c r="N14" s="31"/>
      <c r="O14" s="31"/>
    </row>
    <row r="15" spans="1:15" ht="39.75" customHeight="1">
      <c r="A15" s="31"/>
      <c r="B15" s="395" t="s">
        <v>105</v>
      </c>
      <c r="C15" s="396"/>
      <c r="D15" s="102" t="s">
        <v>106</v>
      </c>
      <c r="E15" s="396" t="s">
        <v>107</v>
      </c>
      <c r="F15" s="396"/>
      <c r="G15" s="396"/>
      <c r="H15" s="396"/>
      <c r="I15" s="396"/>
      <c r="J15" s="397"/>
      <c r="K15" s="31"/>
      <c r="L15" s="31"/>
      <c r="M15" s="31"/>
      <c r="N15" s="31"/>
      <c r="O15" s="31"/>
    </row>
    <row r="16" spans="1:15" ht="34.5" customHeight="1">
      <c r="A16" s="31"/>
      <c r="B16" s="388" t="s">
        <v>80</v>
      </c>
      <c r="C16" s="389"/>
      <c r="D16" s="105">
        <v>1393.1</v>
      </c>
      <c r="E16" s="106"/>
      <c r="F16" s="107" t="s">
        <v>118</v>
      </c>
      <c r="G16" s="107"/>
      <c r="H16" s="107"/>
      <c r="I16" s="107"/>
      <c r="J16" s="107"/>
      <c r="K16" s="31"/>
      <c r="L16" s="31"/>
      <c r="M16" s="31"/>
      <c r="N16" s="31"/>
      <c r="O16" s="31"/>
    </row>
    <row r="17" spans="1:15" ht="34.5" customHeight="1">
      <c r="A17" s="31"/>
      <c r="B17" s="388" t="s">
        <v>81</v>
      </c>
      <c r="C17" s="389"/>
      <c r="D17" s="105">
        <v>1178.82</v>
      </c>
      <c r="E17" s="106"/>
      <c r="F17" s="107" t="s">
        <v>119</v>
      </c>
      <c r="G17" s="107"/>
      <c r="H17" s="107"/>
      <c r="I17" s="107"/>
      <c r="J17" s="107"/>
      <c r="K17" s="31"/>
      <c r="L17" s="31"/>
      <c r="M17" s="31"/>
      <c r="N17" s="31"/>
      <c r="O17" s="31"/>
    </row>
    <row r="18" spans="1:15" ht="34.5" customHeight="1">
      <c r="A18" s="31"/>
      <c r="B18" s="388" t="s">
        <v>120</v>
      </c>
      <c r="C18" s="389"/>
      <c r="D18" s="347">
        <v>0</v>
      </c>
      <c r="E18" s="106"/>
      <c r="F18" s="107" t="s">
        <v>111</v>
      </c>
      <c r="G18" s="107"/>
      <c r="H18" s="107"/>
      <c r="I18" s="107"/>
      <c r="J18" s="107"/>
      <c r="K18" s="31"/>
      <c r="L18" s="31"/>
      <c r="M18" s="31"/>
      <c r="N18" s="31"/>
      <c r="O18" s="31"/>
    </row>
    <row r="19" spans="1:15" ht="34.5" customHeight="1">
      <c r="A19" s="31"/>
      <c r="B19" s="388" t="s">
        <v>83</v>
      </c>
      <c r="C19" s="389"/>
      <c r="D19" s="105" t="s">
        <v>112</v>
      </c>
      <c r="E19" s="106"/>
      <c r="F19" s="107" t="s">
        <v>113</v>
      </c>
      <c r="G19" s="107"/>
      <c r="H19" s="107"/>
      <c r="I19" s="107"/>
      <c r="J19" s="107"/>
      <c r="K19" s="31"/>
      <c r="L19" s="31"/>
      <c r="M19" s="31"/>
      <c r="N19" s="31"/>
      <c r="O19" s="31"/>
    </row>
    <row r="20" spans="1:15" ht="34.5" customHeight="1">
      <c r="A20" s="31"/>
      <c r="B20" s="388" t="s">
        <v>114</v>
      </c>
      <c r="C20" s="389"/>
      <c r="D20" s="105">
        <v>643.44000000000005</v>
      </c>
      <c r="E20" s="106"/>
      <c r="F20" s="107" t="s">
        <v>111</v>
      </c>
      <c r="G20" s="107"/>
      <c r="H20" s="107"/>
      <c r="I20" s="107"/>
      <c r="J20" s="107"/>
      <c r="K20" s="31"/>
      <c r="L20" s="31"/>
      <c r="M20" s="31"/>
      <c r="N20" s="31"/>
      <c r="O20" s="31"/>
    </row>
    <row r="21" spans="1:15" ht="19.5" customHeight="1">
      <c r="A21" s="31"/>
      <c r="B21" s="108" t="s">
        <v>115</v>
      </c>
      <c r="C21" s="109"/>
      <c r="D21" s="109"/>
      <c r="E21" s="110"/>
      <c r="F21" s="110"/>
      <c r="G21" s="110"/>
      <c r="H21" s="110"/>
      <c r="I21" s="110"/>
      <c r="J21" s="110"/>
      <c r="K21" s="31"/>
      <c r="L21" s="31"/>
      <c r="M21" s="31"/>
      <c r="N21" s="31"/>
      <c r="O21" s="31"/>
    </row>
    <row r="22" spans="1:15" ht="33.75" customHeight="1">
      <c r="A22" s="31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31"/>
      <c r="L22" s="31"/>
      <c r="M22" s="31"/>
      <c r="N22" s="31"/>
      <c r="O22" s="31"/>
    </row>
    <row r="23" spans="1:15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5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  <c r="K24" s="31"/>
      <c r="L24" s="31"/>
      <c r="M24" s="31"/>
      <c r="N24" s="31"/>
      <c r="O24" s="31"/>
    </row>
    <row r="25" spans="1:15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10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324"/>
      <c r="B1" s="325" t="s">
        <v>0</v>
      </c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4"/>
      <c r="N1" s="324"/>
      <c r="O1" s="324"/>
    </row>
    <row r="2" spans="1:15" ht="30" customHeight="1">
      <c r="A2" s="326"/>
      <c r="B2" s="326" t="s">
        <v>1</v>
      </c>
      <c r="C2" s="327" t="s">
        <v>2</v>
      </c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</row>
    <row r="3" spans="1:15" ht="30" customHeight="1">
      <c r="A3" s="326"/>
      <c r="B3" s="326" t="s">
        <v>3</v>
      </c>
      <c r="C3" s="328" t="s">
        <v>73</v>
      </c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</row>
    <row r="4" spans="1:15" ht="30" customHeight="1">
      <c r="A4" s="326"/>
      <c r="B4" s="326" t="s">
        <v>5</v>
      </c>
      <c r="C4" s="329" t="s">
        <v>102</v>
      </c>
      <c r="D4" s="330" t="s">
        <v>103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</row>
    <row r="5" spans="1:15" ht="39.75" customHeight="1">
      <c r="A5" s="331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331"/>
      <c r="L5" s="331"/>
      <c r="M5" s="331"/>
      <c r="N5" s="331"/>
      <c r="O5" s="331"/>
    </row>
    <row r="6" spans="1:15" ht="19.5" customHeight="1">
      <c r="A6" s="326"/>
      <c r="B6" s="332"/>
      <c r="C6" s="332"/>
      <c r="D6" s="332"/>
      <c r="E6" s="332"/>
      <c r="F6" s="332"/>
      <c r="G6" s="332"/>
      <c r="H6" s="332"/>
      <c r="I6" s="332"/>
      <c r="J6" s="332"/>
      <c r="K6" s="326"/>
      <c r="L6" s="326"/>
      <c r="M6" s="326"/>
      <c r="N6" s="326"/>
      <c r="O6" s="326"/>
    </row>
    <row r="7" spans="1:15" ht="39.75" customHeight="1">
      <c r="A7" s="326"/>
      <c r="B7" s="327" t="s">
        <v>7</v>
      </c>
      <c r="C7" s="326"/>
      <c r="D7" s="326"/>
      <c r="E7" s="326"/>
      <c r="F7" s="326"/>
      <c r="G7" s="326"/>
      <c r="H7" s="326"/>
      <c r="I7" s="326"/>
      <c r="J7" s="326"/>
      <c r="K7" s="326"/>
      <c r="L7" s="326"/>
      <c r="M7" s="326"/>
      <c r="N7" s="326"/>
      <c r="O7" s="326"/>
    </row>
    <row r="8" spans="1:15" ht="39.75" customHeight="1">
      <c r="A8" s="333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333"/>
      <c r="L8" s="333"/>
      <c r="M8" s="333"/>
      <c r="N8" s="333"/>
      <c r="O8" s="333"/>
    </row>
    <row r="9" spans="1:15" ht="30" customHeight="1">
      <c r="A9" s="333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333"/>
      <c r="L9" s="333"/>
      <c r="M9" s="333"/>
      <c r="N9" s="333"/>
      <c r="O9" s="333"/>
    </row>
    <row r="10" spans="1:15" ht="30" customHeight="1">
      <c r="A10" s="333"/>
      <c r="B10" s="364"/>
      <c r="C10" s="365"/>
      <c r="D10" s="365"/>
      <c r="E10" s="365"/>
      <c r="F10" s="365"/>
      <c r="G10" s="365"/>
      <c r="H10" s="334" t="s">
        <v>17</v>
      </c>
      <c r="I10" s="334" t="s">
        <v>18</v>
      </c>
      <c r="J10" s="335" t="s">
        <v>19</v>
      </c>
      <c r="K10" s="333"/>
      <c r="L10" s="333"/>
      <c r="M10" s="333"/>
      <c r="N10" s="333"/>
      <c r="O10" s="333"/>
    </row>
    <row r="11" spans="1:15" ht="34.5" customHeight="1">
      <c r="A11" s="333"/>
      <c r="B11" s="336" t="s">
        <v>72</v>
      </c>
      <c r="C11" s="336" t="s">
        <v>73</v>
      </c>
      <c r="D11" s="337">
        <v>176</v>
      </c>
      <c r="E11" s="338">
        <v>24</v>
      </c>
      <c r="F11" s="339">
        <v>0</v>
      </c>
      <c r="G11" s="340">
        <v>0</v>
      </c>
      <c r="H11" s="341">
        <v>198</v>
      </c>
      <c r="I11" s="342">
        <v>434</v>
      </c>
      <c r="J11" s="343">
        <f>H11+I11</f>
        <v>632</v>
      </c>
      <c r="K11" s="333"/>
      <c r="L11" s="333"/>
      <c r="M11" s="333"/>
      <c r="N11" s="333"/>
      <c r="O11" s="333"/>
    </row>
    <row r="12" spans="1:15" ht="34.5" customHeight="1">
      <c r="A12" s="333"/>
      <c r="B12" s="391" t="s">
        <v>19</v>
      </c>
      <c r="C12" s="392"/>
      <c r="D12" s="345">
        <f t="shared" ref="D12:J12" si="0">SUM(D11:D11)</f>
        <v>176</v>
      </c>
      <c r="E12" s="345">
        <f t="shared" si="0"/>
        <v>24</v>
      </c>
      <c r="F12" s="345">
        <f t="shared" si="0"/>
        <v>0</v>
      </c>
      <c r="G12" s="345">
        <f t="shared" si="0"/>
        <v>0</v>
      </c>
      <c r="H12" s="345">
        <f t="shared" si="0"/>
        <v>198</v>
      </c>
      <c r="I12" s="345">
        <f t="shared" si="0"/>
        <v>434</v>
      </c>
      <c r="J12" s="346">
        <f t="shared" si="0"/>
        <v>632</v>
      </c>
      <c r="K12" s="333"/>
      <c r="L12" s="333"/>
      <c r="M12" s="333"/>
      <c r="N12" s="333"/>
      <c r="O12" s="333"/>
    </row>
    <row r="13" spans="1:15" ht="30" customHeight="1">
      <c r="A13" s="333"/>
      <c r="B13" s="393"/>
      <c r="C13" s="393"/>
      <c r="D13" s="393"/>
      <c r="E13" s="393"/>
      <c r="F13" s="393"/>
      <c r="G13" s="393"/>
      <c r="H13" s="393"/>
      <c r="I13" s="393"/>
      <c r="J13" s="393"/>
      <c r="K13" s="333"/>
      <c r="L13" s="333"/>
      <c r="M13" s="333"/>
      <c r="N13" s="333"/>
      <c r="O13" s="333"/>
    </row>
    <row r="14" spans="1:15" ht="30" customHeight="1">
      <c r="A14" s="333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333"/>
      <c r="L14" s="333"/>
      <c r="M14" s="333"/>
      <c r="N14" s="333"/>
      <c r="O14" s="333"/>
    </row>
    <row r="15" spans="1:15" ht="39.75" customHeight="1">
      <c r="A15" s="333"/>
      <c r="B15" s="395" t="s">
        <v>105</v>
      </c>
      <c r="C15" s="396"/>
      <c r="D15" s="344" t="s">
        <v>106</v>
      </c>
      <c r="E15" s="396" t="s">
        <v>107</v>
      </c>
      <c r="F15" s="396"/>
      <c r="G15" s="396"/>
      <c r="H15" s="396"/>
      <c r="I15" s="396"/>
      <c r="J15" s="397"/>
      <c r="K15" s="333"/>
      <c r="L15" s="333"/>
      <c r="M15" s="333"/>
      <c r="N15" s="333"/>
      <c r="O15" s="333"/>
    </row>
    <row r="16" spans="1:15" ht="34.5" customHeight="1">
      <c r="A16" s="333"/>
      <c r="B16" s="388" t="s">
        <v>80</v>
      </c>
      <c r="C16" s="389"/>
      <c r="D16" s="347">
        <v>1393.1</v>
      </c>
      <c r="E16" s="348"/>
      <c r="F16" s="349" t="s">
        <v>118</v>
      </c>
      <c r="G16" s="349"/>
      <c r="H16" s="349"/>
      <c r="I16" s="349"/>
      <c r="J16" s="349"/>
      <c r="K16" s="333"/>
      <c r="L16" s="333"/>
      <c r="M16" s="333"/>
      <c r="N16" s="333"/>
      <c r="O16" s="333"/>
    </row>
    <row r="17" spans="1:15" ht="34.5" customHeight="1">
      <c r="A17" s="333"/>
      <c r="B17" s="388" t="s">
        <v>81</v>
      </c>
      <c r="C17" s="389"/>
      <c r="D17" s="347">
        <v>1178.82</v>
      </c>
      <c r="E17" s="348"/>
      <c r="F17" s="349" t="s">
        <v>119</v>
      </c>
      <c r="G17" s="349"/>
      <c r="H17" s="349"/>
      <c r="I17" s="349"/>
      <c r="J17" s="349"/>
      <c r="K17" s="333"/>
      <c r="L17" s="333"/>
      <c r="M17" s="333"/>
      <c r="N17" s="333"/>
      <c r="O17" s="333"/>
    </row>
    <row r="18" spans="1:15" ht="34.5" customHeight="1">
      <c r="A18" s="333"/>
      <c r="B18" s="388" t="s">
        <v>120</v>
      </c>
      <c r="C18" s="389"/>
      <c r="D18" s="347">
        <v>0</v>
      </c>
      <c r="E18" s="348"/>
      <c r="F18" s="349" t="s">
        <v>111</v>
      </c>
      <c r="G18" s="349"/>
      <c r="H18" s="349"/>
      <c r="I18" s="349"/>
      <c r="J18" s="349"/>
      <c r="K18" s="333"/>
      <c r="L18" s="333"/>
      <c r="M18" s="333"/>
      <c r="N18" s="333"/>
      <c r="O18" s="333"/>
    </row>
    <row r="19" spans="1:15" ht="34.5" customHeight="1">
      <c r="A19" s="333"/>
      <c r="B19" s="388" t="s">
        <v>83</v>
      </c>
      <c r="C19" s="389"/>
      <c r="D19" s="347" t="s">
        <v>112</v>
      </c>
      <c r="E19" s="348"/>
      <c r="F19" s="349" t="s">
        <v>113</v>
      </c>
      <c r="G19" s="349"/>
      <c r="H19" s="349"/>
      <c r="I19" s="349"/>
      <c r="J19" s="349"/>
      <c r="K19" s="333"/>
      <c r="L19" s="333"/>
      <c r="M19" s="333"/>
      <c r="N19" s="333"/>
      <c r="O19" s="333"/>
    </row>
    <row r="20" spans="1:15" ht="34.5" customHeight="1">
      <c r="A20" s="333"/>
      <c r="B20" s="388" t="s">
        <v>114</v>
      </c>
      <c r="C20" s="389"/>
      <c r="D20" s="347">
        <v>643.44000000000005</v>
      </c>
      <c r="E20" s="348"/>
      <c r="F20" s="349" t="s">
        <v>111</v>
      </c>
      <c r="G20" s="349"/>
      <c r="H20" s="349"/>
      <c r="I20" s="349"/>
      <c r="J20" s="349"/>
      <c r="K20" s="333"/>
      <c r="L20" s="333"/>
      <c r="M20" s="333"/>
      <c r="N20" s="333"/>
      <c r="O20" s="333"/>
    </row>
    <row r="21" spans="1:15" ht="19.5" customHeight="1">
      <c r="A21" s="333"/>
      <c r="B21" s="350" t="s">
        <v>115</v>
      </c>
      <c r="C21" s="351"/>
      <c r="D21" s="351"/>
      <c r="E21" s="352"/>
      <c r="F21" s="352"/>
      <c r="G21" s="352"/>
      <c r="H21" s="352"/>
      <c r="I21" s="352"/>
      <c r="J21" s="352"/>
      <c r="K21" s="333"/>
      <c r="L21" s="333"/>
      <c r="M21" s="333"/>
      <c r="N21" s="333"/>
      <c r="O21" s="333"/>
    </row>
    <row r="22" spans="1:15" ht="33.75" customHeight="1">
      <c r="A22" s="333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333"/>
      <c r="L22" s="333"/>
      <c r="M22" s="333"/>
      <c r="N22" s="333"/>
      <c r="O22" s="333"/>
    </row>
    <row r="23" spans="1:15" ht="19.5" customHeight="1">
      <c r="A23" s="333"/>
      <c r="B23" s="333"/>
      <c r="C23" s="333"/>
      <c r="D23" s="333"/>
      <c r="E23" s="333"/>
      <c r="F23" s="333"/>
      <c r="G23" s="333"/>
      <c r="H23" s="333"/>
      <c r="I23" s="333"/>
      <c r="J23" s="333"/>
      <c r="K23" s="333"/>
      <c r="L23" s="333"/>
      <c r="M23" s="333"/>
      <c r="N23" s="333"/>
      <c r="O23" s="333"/>
    </row>
    <row r="24" spans="1:15" ht="19.5" customHeight="1">
      <c r="A24" s="333"/>
      <c r="B24" s="333"/>
      <c r="C24" s="333"/>
      <c r="D24" s="333"/>
      <c r="E24" s="333"/>
      <c r="F24" s="333"/>
      <c r="G24" s="333"/>
      <c r="H24" s="353"/>
      <c r="I24" s="333"/>
      <c r="J24" s="333"/>
      <c r="K24" s="333"/>
      <c r="L24" s="333"/>
      <c r="M24" s="333"/>
      <c r="N24" s="333"/>
      <c r="O24" s="333"/>
    </row>
    <row r="25" spans="1:15" ht="19.5" customHeight="1">
      <c r="A25" s="333"/>
      <c r="B25" s="333"/>
      <c r="C25" s="333"/>
      <c r="D25" s="333"/>
      <c r="E25" s="333"/>
      <c r="F25" s="333"/>
      <c r="G25" s="333"/>
      <c r="H25" s="333"/>
      <c r="I25" s="333"/>
      <c r="J25" s="333"/>
      <c r="K25" s="333"/>
      <c r="L25" s="333"/>
      <c r="M25" s="333"/>
      <c r="N25" s="333"/>
      <c r="O25" s="333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10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75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96" t="s">
        <v>102</v>
      </c>
      <c r="D4" s="112" t="s">
        <v>103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4"/>
      <c r="L5" s="4"/>
      <c r="M5" s="4"/>
      <c r="N5" s="4"/>
      <c r="O5" s="4"/>
    </row>
    <row r="6" spans="1:15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1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31"/>
      <c r="L8" s="31"/>
      <c r="M8" s="31"/>
      <c r="N8" s="31"/>
      <c r="O8" s="31"/>
    </row>
    <row r="9" spans="1:15" ht="30" customHeight="1">
      <c r="A9" s="31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31"/>
      <c r="L9" s="31"/>
      <c r="M9" s="31"/>
      <c r="N9" s="31"/>
      <c r="O9" s="31"/>
    </row>
    <row r="10" spans="1:15" ht="30" customHeight="1">
      <c r="A10" s="31"/>
      <c r="B10" s="364"/>
      <c r="C10" s="365"/>
      <c r="D10" s="365"/>
      <c r="E10" s="365"/>
      <c r="F10" s="365"/>
      <c r="G10" s="365"/>
      <c r="H10" s="11" t="s">
        <v>17</v>
      </c>
      <c r="I10" s="11" t="s">
        <v>18</v>
      </c>
      <c r="J10" s="13" t="s">
        <v>19</v>
      </c>
      <c r="K10" s="31"/>
      <c r="L10" s="31"/>
      <c r="M10" s="31"/>
      <c r="N10" s="31"/>
      <c r="O10" s="31"/>
    </row>
    <row r="11" spans="1:15" ht="34.5" customHeight="1">
      <c r="A11" s="31"/>
      <c r="B11" s="98" t="s">
        <v>74</v>
      </c>
      <c r="C11" s="98" t="s">
        <v>75</v>
      </c>
      <c r="D11" s="113">
        <v>161</v>
      </c>
      <c r="E11" s="113">
        <v>31</v>
      </c>
      <c r="F11" s="113">
        <v>0</v>
      </c>
      <c r="G11" s="100">
        <v>0</v>
      </c>
      <c r="H11" s="113">
        <v>145</v>
      </c>
      <c r="I11" s="113">
        <v>261</v>
      </c>
      <c r="J11" s="101">
        <f>H11+I11</f>
        <v>406</v>
      </c>
      <c r="K11" s="31"/>
      <c r="L11" s="31"/>
      <c r="M11" s="31"/>
      <c r="N11" s="31"/>
      <c r="O11" s="31"/>
    </row>
    <row r="12" spans="1:15" ht="34.5" customHeight="1">
      <c r="A12" s="31"/>
      <c r="B12" s="391" t="s">
        <v>19</v>
      </c>
      <c r="C12" s="392"/>
      <c r="D12" s="103">
        <f t="shared" ref="D12:J12" si="0">SUM(D11:D11)</f>
        <v>161</v>
      </c>
      <c r="E12" s="103">
        <f t="shared" si="0"/>
        <v>31</v>
      </c>
      <c r="F12" s="103">
        <f t="shared" si="0"/>
        <v>0</v>
      </c>
      <c r="G12" s="103">
        <f t="shared" si="0"/>
        <v>0</v>
      </c>
      <c r="H12" s="103">
        <f t="shared" si="0"/>
        <v>145</v>
      </c>
      <c r="I12" s="103">
        <f t="shared" si="0"/>
        <v>261</v>
      </c>
      <c r="J12" s="104">
        <f t="shared" si="0"/>
        <v>406</v>
      </c>
      <c r="K12" s="31"/>
      <c r="L12" s="31"/>
      <c r="M12" s="31"/>
      <c r="N12" s="31"/>
      <c r="O12" s="31"/>
    </row>
    <row r="13" spans="1:15" ht="30" customHeight="1">
      <c r="A13" s="31"/>
      <c r="B13" s="393"/>
      <c r="C13" s="393"/>
      <c r="D13" s="393"/>
      <c r="E13" s="393"/>
      <c r="F13" s="393"/>
      <c r="G13" s="393"/>
      <c r="H13" s="393"/>
      <c r="I13" s="393"/>
      <c r="J13" s="393"/>
      <c r="K13" s="31"/>
      <c r="L13" s="31"/>
      <c r="M13" s="31"/>
      <c r="N13" s="31"/>
      <c r="O13" s="31"/>
    </row>
    <row r="14" spans="1:15" ht="30" customHeight="1">
      <c r="A14" s="31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31"/>
      <c r="L14" s="31"/>
      <c r="M14" s="31"/>
      <c r="N14" s="31"/>
      <c r="O14" s="31"/>
    </row>
    <row r="15" spans="1:15" ht="39.75" customHeight="1">
      <c r="A15" s="31"/>
      <c r="B15" s="395" t="s">
        <v>105</v>
      </c>
      <c r="C15" s="396"/>
      <c r="D15" s="102" t="s">
        <v>106</v>
      </c>
      <c r="E15" s="396" t="s">
        <v>107</v>
      </c>
      <c r="F15" s="396"/>
      <c r="G15" s="396"/>
      <c r="H15" s="396"/>
      <c r="I15" s="396"/>
      <c r="J15" s="397"/>
      <c r="K15" s="31"/>
      <c r="L15" s="31"/>
      <c r="M15" s="31"/>
      <c r="N15" s="31"/>
      <c r="O15" s="31"/>
    </row>
    <row r="16" spans="1:15" ht="34.5" customHeight="1">
      <c r="A16" s="31"/>
      <c r="B16" s="388" t="s">
        <v>80</v>
      </c>
      <c r="C16" s="389"/>
      <c r="D16" s="105">
        <v>1393.1</v>
      </c>
      <c r="E16" s="106"/>
      <c r="F16" s="107" t="s">
        <v>118</v>
      </c>
      <c r="G16" s="107"/>
      <c r="H16" s="107"/>
      <c r="I16" s="107"/>
      <c r="J16" s="107"/>
      <c r="K16" s="31"/>
      <c r="L16" s="31"/>
      <c r="M16" s="31"/>
      <c r="N16" s="31"/>
      <c r="O16" s="31"/>
    </row>
    <row r="17" spans="1:15" ht="34.5" customHeight="1">
      <c r="A17" s="31"/>
      <c r="B17" s="388" t="s">
        <v>81</v>
      </c>
      <c r="C17" s="389"/>
      <c r="D17" s="105">
        <v>1178.82</v>
      </c>
      <c r="E17" s="106"/>
      <c r="F17" s="107" t="s">
        <v>119</v>
      </c>
      <c r="G17" s="107"/>
      <c r="H17" s="107"/>
      <c r="I17" s="107"/>
      <c r="J17" s="107"/>
      <c r="K17" s="31"/>
      <c r="L17" s="31"/>
      <c r="M17" s="31"/>
      <c r="N17" s="31"/>
      <c r="O17" s="31"/>
    </row>
    <row r="18" spans="1:15" ht="34.5" customHeight="1">
      <c r="A18" s="31"/>
      <c r="B18" s="388" t="s">
        <v>120</v>
      </c>
      <c r="C18" s="389"/>
      <c r="D18" s="347">
        <v>0</v>
      </c>
      <c r="E18" s="106"/>
      <c r="F18" s="107" t="s">
        <v>111</v>
      </c>
      <c r="G18" s="107"/>
      <c r="H18" s="107"/>
      <c r="I18" s="107"/>
      <c r="J18" s="107"/>
      <c r="K18" s="31"/>
      <c r="L18" s="31"/>
      <c r="M18" s="31"/>
      <c r="N18" s="31"/>
      <c r="O18" s="31"/>
    </row>
    <row r="19" spans="1:15" ht="34.5" customHeight="1">
      <c r="A19" s="31"/>
      <c r="B19" s="388" t="s">
        <v>83</v>
      </c>
      <c r="C19" s="389"/>
      <c r="D19" s="105" t="s">
        <v>112</v>
      </c>
      <c r="E19" s="106"/>
      <c r="F19" s="107" t="s">
        <v>113</v>
      </c>
      <c r="G19" s="107"/>
      <c r="H19" s="107"/>
      <c r="I19" s="107"/>
      <c r="J19" s="107"/>
      <c r="K19" s="31"/>
      <c r="L19" s="31"/>
      <c r="M19" s="31"/>
      <c r="N19" s="31"/>
      <c r="O19" s="31"/>
    </row>
    <row r="20" spans="1:15" ht="34.5" customHeight="1">
      <c r="A20" s="31"/>
      <c r="B20" s="388" t="s">
        <v>114</v>
      </c>
      <c r="C20" s="389"/>
      <c r="D20" s="105">
        <v>643.44000000000005</v>
      </c>
      <c r="E20" s="106"/>
      <c r="F20" s="107" t="s">
        <v>111</v>
      </c>
      <c r="G20" s="107"/>
      <c r="H20" s="107"/>
      <c r="I20" s="107"/>
      <c r="J20" s="107"/>
      <c r="K20" s="31"/>
      <c r="L20" s="31"/>
      <c r="M20" s="31"/>
      <c r="N20" s="31"/>
      <c r="O20" s="31"/>
    </row>
    <row r="21" spans="1:15" ht="19.5" customHeight="1">
      <c r="A21" s="31"/>
      <c r="B21" s="108" t="s">
        <v>115</v>
      </c>
      <c r="C21" s="109"/>
      <c r="D21" s="109"/>
      <c r="E21" s="110"/>
      <c r="F21" s="110"/>
      <c r="G21" s="110"/>
      <c r="H21" s="110"/>
      <c r="I21" s="110"/>
      <c r="J21" s="110"/>
      <c r="K21" s="31"/>
      <c r="L21" s="31"/>
      <c r="M21" s="31"/>
      <c r="N21" s="31"/>
      <c r="O21" s="31"/>
    </row>
    <row r="22" spans="1:15" ht="33.75" customHeight="1">
      <c r="A22" s="31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31"/>
      <c r="L22" s="31"/>
      <c r="M22" s="31"/>
      <c r="N22" s="31"/>
      <c r="O22" s="31"/>
    </row>
    <row r="23" spans="1:15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5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  <c r="K24" s="31"/>
      <c r="L24" s="31"/>
      <c r="M24" s="31"/>
      <c r="N24" s="31"/>
      <c r="O24" s="31"/>
    </row>
    <row r="25" spans="1:15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B1:J24"/>
  <sheetViews>
    <sheetView showGridLines="0" topLeftCell="A13" workbookViewId="0">
      <selection activeCell="B58" sqref="B58"/>
    </sheetView>
  </sheetViews>
  <sheetFormatPr defaultColWidth="10.7109375" defaultRowHeight="15"/>
  <cols>
    <col min="1" max="1" width="2.5703125" style="31" customWidth="1"/>
    <col min="2" max="2" width="40.7109375" style="31" customWidth="1"/>
    <col min="3" max="3" width="35.7109375" style="31" customWidth="1"/>
    <col min="4" max="10" width="20.7109375" style="31" customWidth="1"/>
    <col min="11" max="12" width="10.7109375" style="31" customWidth="1"/>
    <col min="13" max="16384" width="10.7109375" style="31"/>
  </cols>
  <sheetData>
    <row r="1" spans="2:10" s="3" customFormat="1" ht="49.5" customHeight="1">
      <c r="B1" s="95" t="s">
        <v>0</v>
      </c>
    </row>
    <row r="2" spans="2:10" s="6" customFormat="1" ht="30" customHeight="1">
      <c r="B2" s="6" t="s">
        <v>1</v>
      </c>
      <c r="C2" s="7" t="s">
        <v>2</v>
      </c>
    </row>
    <row r="3" spans="2:10" s="6" customFormat="1" ht="30" customHeight="1">
      <c r="B3" s="6" t="s">
        <v>3</v>
      </c>
      <c r="C3" s="9" t="s">
        <v>4</v>
      </c>
    </row>
    <row r="4" spans="2:10" s="6" customFormat="1" ht="30" customHeight="1">
      <c r="B4" s="6" t="s">
        <v>5</v>
      </c>
      <c r="C4" s="96" t="s">
        <v>102</v>
      </c>
      <c r="D4" s="97" t="s">
        <v>103</v>
      </c>
    </row>
    <row r="5" spans="2:10" s="4" customFormat="1" ht="39.75" customHeight="1">
      <c r="B5" s="358" t="s">
        <v>6</v>
      </c>
      <c r="C5" s="358"/>
      <c r="D5" s="358"/>
      <c r="E5" s="358"/>
      <c r="F5" s="358"/>
      <c r="G5" s="358"/>
      <c r="H5" s="358"/>
      <c r="I5" s="358"/>
      <c r="J5" s="358"/>
    </row>
    <row r="6" spans="2:10" s="6" customFormat="1" ht="19.5" customHeight="1">
      <c r="B6" s="35"/>
      <c r="C6" s="35"/>
      <c r="D6" s="35"/>
      <c r="E6" s="35"/>
      <c r="F6" s="35"/>
      <c r="G6" s="35"/>
      <c r="H6" s="35"/>
      <c r="I6" s="35"/>
      <c r="J6" s="35"/>
    </row>
    <row r="7" spans="2:10" s="6" customFormat="1" ht="39.75" customHeight="1">
      <c r="B7" s="7" t="s">
        <v>7</v>
      </c>
    </row>
    <row r="8" spans="2:10" ht="39.75" customHeight="1"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2:10" ht="30" customHeight="1"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</row>
    <row r="10" spans="2:10" ht="30" customHeight="1">
      <c r="B10" s="364"/>
      <c r="C10" s="365"/>
      <c r="D10" s="365"/>
      <c r="E10" s="365"/>
      <c r="F10" s="365"/>
      <c r="G10" s="365"/>
      <c r="H10" s="11" t="s">
        <v>17</v>
      </c>
      <c r="I10" s="11" t="s">
        <v>18</v>
      </c>
      <c r="J10" s="13" t="s">
        <v>19</v>
      </c>
    </row>
    <row r="11" spans="2:10" ht="34.5" customHeight="1">
      <c r="B11" s="98">
        <v>14000</v>
      </c>
      <c r="C11" s="98" t="s">
        <v>101</v>
      </c>
      <c r="D11" s="99">
        <f>SUM('TSE:TRE-AP'!D11)</f>
        <v>17041</v>
      </c>
      <c r="E11" s="99">
        <f>SUM('TSE:TRE-AP'!E11)</f>
        <v>3100</v>
      </c>
      <c r="F11" s="99">
        <f>SUM('TSE:TRE-AP'!F11)</f>
        <v>1002</v>
      </c>
      <c r="G11" s="100">
        <v>0</v>
      </c>
      <c r="H11" s="99">
        <f>SUM('TSE:TRE-AP'!H11)</f>
        <v>19750</v>
      </c>
      <c r="I11" s="99">
        <f>SUM('TSE:TRE-AP'!I11)</f>
        <v>27867</v>
      </c>
      <c r="J11" s="101">
        <f>H11+I11</f>
        <v>47617</v>
      </c>
    </row>
    <row r="12" spans="2:10" ht="34.5" customHeight="1">
      <c r="B12" s="391" t="s">
        <v>19</v>
      </c>
      <c r="C12" s="392"/>
      <c r="D12" s="103">
        <f t="shared" ref="D12:J12" si="0">SUM(D11:D11)</f>
        <v>17041</v>
      </c>
      <c r="E12" s="103">
        <f t="shared" si="0"/>
        <v>3100</v>
      </c>
      <c r="F12" s="103">
        <f t="shared" si="0"/>
        <v>1002</v>
      </c>
      <c r="G12" s="103">
        <f t="shared" si="0"/>
        <v>0</v>
      </c>
      <c r="H12" s="103">
        <f t="shared" si="0"/>
        <v>19750</v>
      </c>
      <c r="I12" s="103">
        <f t="shared" si="0"/>
        <v>27867</v>
      </c>
      <c r="J12" s="104">
        <f t="shared" si="0"/>
        <v>47617</v>
      </c>
    </row>
    <row r="13" spans="2:10" ht="30" customHeight="1">
      <c r="B13" s="393"/>
      <c r="C13" s="393"/>
      <c r="D13" s="393"/>
      <c r="E13" s="393"/>
      <c r="F13" s="393"/>
      <c r="G13" s="393"/>
      <c r="H13" s="393"/>
      <c r="I13" s="393"/>
      <c r="J13" s="393"/>
    </row>
    <row r="14" spans="2:10" ht="30" customHeight="1">
      <c r="B14" s="394" t="s">
        <v>104</v>
      </c>
      <c r="C14" s="394"/>
      <c r="D14" s="394"/>
      <c r="E14" s="394"/>
      <c r="F14" s="394"/>
      <c r="G14" s="394"/>
      <c r="H14" s="394"/>
      <c r="I14" s="394"/>
      <c r="J14" s="394"/>
    </row>
    <row r="15" spans="2:10" ht="39.75" customHeight="1">
      <c r="B15" s="395" t="s">
        <v>105</v>
      </c>
      <c r="C15" s="396"/>
      <c r="D15" s="102" t="s">
        <v>106</v>
      </c>
      <c r="E15" s="396" t="s">
        <v>107</v>
      </c>
      <c r="F15" s="396"/>
      <c r="G15" s="396"/>
      <c r="H15" s="396"/>
      <c r="I15" s="396"/>
      <c r="J15" s="397"/>
    </row>
    <row r="16" spans="2:10" ht="34.5" customHeight="1">
      <c r="B16" s="388" t="s">
        <v>80</v>
      </c>
      <c r="C16" s="389"/>
      <c r="D16" s="105">
        <v>1393.1</v>
      </c>
      <c r="E16" s="106"/>
      <c r="F16" s="107" t="s">
        <v>108</v>
      </c>
      <c r="G16" s="107"/>
      <c r="H16" s="107"/>
      <c r="I16" s="107"/>
      <c r="J16" s="107"/>
    </row>
    <row r="17" spans="2:10" ht="34.5" customHeight="1">
      <c r="B17" s="388" t="s">
        <v>81</v>
      </c>
      <c r="C17" s="389"/>
      <c r="D17" s="105">
        <v>1178.82</v>
      </c>
      <c r="E17" s="106"/>
      <c r="F17" s="107" t="s">
        <v>109</v>
      </c>
      <c r="G17" s="107"/>
      <c r="H17" s="107"/>
      <c r="I17" s="107"/>
      <c r="J17" s="107"/>
    </row>
    <row r="18" spans="2:10" ht="34.5" customHeight="1">
      <c r="B18" s="388" t="s">
        <v>110</v>
      </c>
      <c r="C18" s="389"/>
      <c r="D18" s="105">
        <v>443.68</v>
      </c>
      <c r="E18" s="106"/>
      <c r="F18" s="107" t="s">
        <v>111</v>
      </c>
      <c r="G18" s="107"/>
      <c r="H18" s="107"/>
      <c r="I18" s="107"/>
      <c r="J18" s="107"/>
    </row>
    <row r="19" spans="2:10" ht="34.5" customHeight="1">
      <c r="B19" s="388" t="s">
        <v>83</v>
      </c>
      <c r="C19" s="389"/>
      <c r="D19" s="105" t="s">
        <v>112</v>
      </c>
      <c r="E19" s="106"/>
      <c r="F19" s="107" t="s">
        <v>113</v>
      </c>
      <c r="G19" s="107"/>
      <c r="H19" s="107"/>
      <c r="I19" s="107"/>
      <c r="J19" s="107"/>
    </row>
    <row r="20" spans="2:10" ht="34.5" customHeight="1">
      <c r="B20" s="388" t="s">
        <v>114</v>
      </c>
      <c r="C20" s="389"/>
      <c r="D20" s="105">
        <v>643.44000000000005</v>
      </c>
      <c r="E20" s="106"/>
      <c r="F20" s="107" t="s">
        <v>111</v>
      </c>
      <c r="G20" s="107"/>
      <c r="H20" s="107"/>
      <c r="I20" s="107"/>
      <c r="J20" s="107"/>
    </row>
    <row r="21" spans="2:10" ht="19.5" customHeight="1">
      <c r="B21" s="108" t="s">
        <v>115</v>
      </c>
      <c r="C21" s="109"/>
      <c r="D21" s="109"/>
      <c r="E21" s="110"/>
      <c r="F21" s="110"/>
      <c r="G21" s="110"/>
      <c r="H21" s="110"/>
      <c r="I21" s="110"/>
      <c r="J21" s="110"/>
    </row>
    <row r="22" spans="2:10" ht="33.75" customHeight="1"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</row>
    <row r="24" spans="2:10" ht="19.5" customHeight="1">
      <c r="H24" s="111"/>
    </row>
  </sheetData>
  <mergeCells count="21">
    <mergeCell ref="B16:C16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B12:C12"/>
    <mergeCell ref="B13:J13"/>
    <mergeCell ref="B14:J14"/>
    <mergeCell ref="B15:C15"/>
    <mergeCell ref="E15:J15"/>
    <mergeCell ref="B17:C17"/>
    <mergeCell ref="B18:C18"/>
    <mergeCell ref="B19:C19"/>
    <mergeCell ref="B20:C20"/>
    <mergeCell ref="B22:J22"/>
  </mergeCells>
  <printOptions horizontalCentered="1"/>
  <pageMargins left="0.19685039370078741" right="0.19685039370078741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10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21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96" t="s">
        <v>102</v>
      </c>
      <c r="D4" s="112" t="s">
        <v>103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4"/>
      <c r="L5" s="4"/>
      <c r="M5" s="4"/>
      <c r="N5" s="4"/>
      <c r="O5" s="4"/>
    </row>
    <row r="6" spans="1:15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1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31"/>
      <c r="L8" s="31"/>
      <c r="M8" s="31"/>
      <c r="N8" s="31"/>
      <c r="O8" s="31"/>
    </row>
    <row r="9" spans="1:15" ht="30" customHeight="1">
      <c r="A9" s="31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31"/>
      <c r="L9" s="31"/>
      <c r="M9" s="31"/>
      <c r="N9" s="31"/>
      <c r="O9" s="31"/>
    </row>
    <row r="10" spans="1:15" ht="30" customHeight="1">
      <c r="A10" s="31"/>
      <c r="B10" s="364"/>
      <c r="C10" s="365"/>
      <c r="D10" s="365"/>
      <c r="E10" s="365"/>
      <c r="F10" s="365"/>
      <c r="G10" s="365"/>
      <c r="H10" s="11" t="s">
        <v>17</v>
      </c>
      <c r="I10" s="11" t="s">
        <v>18</v>
      </c>
      <c r="J10" s="13" t="s">
        <v>19</v>
      </c>
      <c r="K10" s="31"/>
      <c r="L10" s="31"/>
      <c r="M10" s="31"/>
      <c r="N10" s="31"/>
      <c r="O10" s="31"/>
    </row>
    <row r="11" spans="1:15" ht="34.5" customHeight="1">
      <c r="A11" s="31"/>
      <c r="B11" s="98" t="s">
        <v>20</v>
      </c>
      <c r="C11" s="98" t="s">
        <v>21</v>
      </c>
      <c r="D11" s="113">
        <v>903</v>
      </c>
      <c r="E11" s="113">
        <v>176</v>
      </c>
      <c r="F11" s="113">
        <v>1</v>
      </c>
      <c r="G11" s="100">
        <v>0</v>
      </c>
      <c r="H11" s="113">
        <v>1212</v>
      </c>
      <c r="I11" s="113">
        <v>1957</v>
      </c>
      <c r="J11" s="101">
        <f>H11+I11</f>
        <v>3169</v>
      </c>
      <c r="K11" s="31"/>
      <c r="L11" s="31"/>
      <c r="M11" s="31"/>
      <c r="N11" s="31"/>
      <c r="O11" s="31"/>
    </row>
    <row r="12" spans="1:15" ht="34.5" customHeight="1">
      <c r="A12" s="31"/>
      <c r="B12" s="391" t="s">
        <v>19</v>
      </c>
      <c r="C12" s="392"/>
      <c r="D12" s="103">
        <f t="shared" ref="D12:J12" si="0">SUM(D11:D11)</f>
        <v>903</v>
      </c>
      <c r="E12" s="103">
        <f t="shared" si="0"/>
        <v>176</v>
      </c>
      <c r="F12" s="103">
        <f t="shared" si="0"/>
        <v>1</v>
      </c>
      <c r="G12" s="103">
        <f t="shared" si="0"/>
        <v>0</v>
      </c>
      <c r="H12" s="103">
        <f t="shared" si="0"/>
        <v>1212</v>
      </c>
      <c r="I12" s="103">
        <f t="shared" si="0"/>
        <v>1957</v>
      </c>
      <c r="J12" s="104">
        <f t="shared" si="0"/>
        <v>3169</v>
      </c>
      <c r="K12" s="31"/>
      <c r="L12" s="31"/>
      <c r="M12" s="31"/>
      <c r="N12" s="31"/>
      <c r="O12" s="31"/>
    </row>
    <row r="13" spans="1:15" ht="30" customHeight="1">
      <c r="A13" s="31"/>
      <c r="B13" s="393"/>
      <c r="C13" s="393"/>
      <c r="D13" s="393"/>
      <c r="E13" s="393"/>
      <c r="F13" s="393"/>
      <c r="G13" s="393"/>
      <c r="H13" s="393"/>
      <c r="I13" s="393"/>
      <c r="J13" s="393"/>
      <c r="K13" s="31"/>
      <c r="L13" s="31"/>
      <c r="M13" s="31"/>
      <c r="N13" s="31"/>
      <c r="O13" s="31"/>
    </row>
    <row r="14" spans="1:15" ht="30" customHeight="1">
      <c r="A14" s="31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31"/>
      <c r="L14" s="31"/>
      <c r="M14" s="31"/>
      <c r="N14" s="31"/>
      <c r="O14" s="31"/>
    </row>
    <row r="15" spans="1:15" ht="39.75" customHeight="1">
      <c r="A15" s="31"/>
      <c r="B15" s="395" t="s">
        <v>105</v>
      </c>
      <c r="C15" s="396"/>
      <c r="D15" s="102" t="s">
        <v>106</v>
      </c>
      <c r="E15" s="396" t="s">
        <v>107</v>
      </c>
      <c r="F15" s="396"/>
      <c r="G15" s="396"/>
      <c r="H15" s="396"/>
      <c r="I15" s="396"/>
      <c r="J15" s="397"/>
      <c r="K15" s="31"/>
      <c r="L15" s="31"/>
      <c r="M15" s="31"/>
      <c r="N15" s="31"/>
      <c r="O15" s="31"/>
    </row>
    <row r="16" spans="1:15" ht="34.5" customHeight="1">
      <c r="A16" s="31"/>
      <c r="B16" s="388" t="s">
        <v>80</v>
      </c>
      <c r="C16" s="389"/>
      <c r="D16" s="105">
        <v>1393.1</v>
      </c>
      <c r="E16" s="106"/>
      <c r="F16" s="107" t="s">
        <v>118</v>
      </c>
      <c r="G16" s="107"/>
      <c r="H16" s="107"/>
      <c r="I16" s="107"/>
      <c r="J16" s="107"/>
      <c r="K16" s="31"/>
      <c r="L16" s="31"/>
      <c r="M16" s="31"/>
      <c r="N16" s="31"/>
      <c r="O16" s="31"/>
    </row>
    <row r="17" spans="1:15" ht="34.5" customHeight="1">
      <c r="A17" s="31"/>
      <c r="B17" s="388" t="s">
        <v>81</v>
      </c>
      <c r="C17" s="389"/>
      <c r="D17" s="105">
        <v>1178.82</v>
      </c>
      <c r="E17" s="106"/>
      <c r="F17" s="107" t="s">
        <v>119</v>
      </c>
      <c r="G17" s="107"/>
      <c r="H17" s="107"/>
      <c r="I17" s="107"/>
      <c r="J17" s="107"/>
      <c r="K17" s="31"/>
      <c r="L17" s="31"/>
      <c r="M17" s="31"/>
      <c r="N17" s="31"/>
      <c r="O17" s="31"/>
    </row>
    <row r="18" spans="1:15" ht="34.5" customHeight="1">
      <c r="A18" s="31"/>
      <c r="B18" s="388" t="s">
        <v>120</v>
      </c>
      <c r="C18" s="389"/>
      <c r="D18" s="105">
        <v>113.27</v>
      </c>
      <c r="E18" s="106"/>
      <c r="F18" s="107" t="s">
        <v>111</v>
      </c>
      <c r="G18" s="107"/>
      <c r="H18" s="107"/>
      <c r="I18" s="107"/>
      <c r="J18" s="107"/>
      <c r="K18" s="31"/>
      <c r="L18" s="31"/>
      <c r="M18" s="31"/>
      <c r="N18" s="31"/>
      <c r="O18" s="31"/>
    </row>
    <row r="19" spans="1:15" ht="34.5" customHeight="1">
      <c r="A19" s="31"/>
      <c r="B19" s="388" t="s">
        <v>83</v>
      </c>
      <c r="C19" s="389"/>
      <c r="D19" s="105" t="s">
        <v>112</v>
      </c>
      <c r="E19" s="106"/>
      <c r="F19" s="107" t="s">
        <v>113</v>
      </c>
      <c r="G19" s="107"/>
      <c r="H19" s="107"/>
      <c r="I19" s="107"/>
      <c r="J19" s="107"/>
      <c r="K19" s="31"/>
      <c r="L19" s="31"/>
      <c r="M19" s="31"/>
      <c r="N19" s="31"/>
      <c r="O19" s="31"/>
    </row>
    <row r="20" spans="1:15" ht="34.5" customHeight="1">
      <c r="A20" s="31"/>
      <c r="B20" s="388" t="s">
        <v>114</v>
      </c>
      <c r="C20" s="389"/>
      <c r="D20" s="105">
        <v>643.44000000000005</v>
      </c>
      <c r="E20" s="106"/>
      <c r="F20" s="107" t="s">
        <v>111</v>
      </c>
      <c r="G20" s="107"/>
      <c r="H20" s="107"/>
      <c r="I20" s="107"/>
      <c r="J20" s="107"/>
      <c r="K20" s="31"/>
      <c r="L20" s="31"/>
      <c r="M20" s="31"/>
      <c r="N20" s="31"/>
      <c r="O20" s="31"/>
    </row>
    <row r="21" spans="1:15" ht="19.5" customHeight="1">
      <c r="A21" s="31"/>
      <c r="B21" s="108" t="s">
        <v>115</v>
      </c>
      <c r="C21" s="109"/>
      <c r="D21" s="109"/>
      <c r="E21" s="110"/>
      <c r="F21" s="110"/>
      <c r="G21" s="110"/>
      <c r="H21" s="110"/>
      <c r="I21" s="110"/>
      <c r="J21" s="110"/>
      <c r="K21" s="31"/>
      <c r="L21" s="31"/>
      <c r="M21" s="31"/>
      <c r="N21" s="31"/>
      <c r="O21" s="31"/>
    </row>
    <row r="22" spans="1:15" ht="33.75" customHeight="1">
      <c r="A22" s="31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31"/>
      <c r="L22" s="31"/>
      <c r="M22" s="31"/>
      <c r="N22" s="31"/>
      <c r="O22" s="31"/>
    </row>
    <row r="23" spans="1:15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5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  <c r="K24" s="31"/>
      <c r="L24" s="31"/>
      <c r="M24" s="31"/>
      <c r="N24" s="31"/>
      <c r="O24" s="31"/>
    </row>
    <row r="25" spans="1:15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10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23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96" t="s">
        <v>102</v>
      </c>
      <c r="D4" s="112" t="s">
        <v>103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4"/>
      <c r="L5" s="4"/>
      <c r="M5" s="4"/>
      <c r="N5" s="4"/>
      <c r="O5" s="4"/>
    </row>
    <row r="6" spans="1:15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1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31"/>
      <c r="L8" s="31"/>
      <c r="M8" s="31"/>
      <c r="N8" s="31"/>
      <c r="O8" s="31"/>
    </row>
    <row r="9" spans="1:15" ht="30" customHeight="1">
      <c r="A9" s="31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31"/>
      <c r="L9" s="31"/>
      <c r="M9" s="31"/>
      <c r="N9" s="31"/>
      <c r="O9" s="31"/>
    </row>
    <row r="10" spans="1:15" ht="30" customHeight="1">
      <c r="A10" s="31"/>
      <c r="B10" s="364"/>
      <c r="C10" s="365"/>
      <c r="D10" s="365"/>
      <c r="E10" s="365"/>
      <c r="F10" s="365"/>
      <c r="G10" s="365"/>
      <c r="H10" s="11" t="s">
        <v>17</v>
      </c>
      <c r="I10" s="11" t="s">
        <v>18</v>
      </c>
      <c r="J10" s="13" t="s">
        <v>19</v>
      </c>
      <c r="K10" s="31"/>
      <c r="L10" s="31"/>
      <c r="M10" s="31"/>
      <c r="N10" s="31"/>
      <c r="O10" s="31"/>
    </row>
    <row r="11" spans="1:15" ht="34.5" customHeight="1">
      <c r="A11" s="31"/>
      <c r="B11" s="98" t="s">
        <v>22</v>
      </c>
      <c r="C11" s="98" t="s">
        <v>23</v>
      </c>
      <c r="D11" s="113">
        <v>133</v>
      </c>
      <c r="E11" s="113">
        <v>25</v>
      </c>
      <c r="F11" s="113">
        <v>0</v>
      </c>
      <c r="G11" s="100">
        <v>0</v>
      </c>
      <c r="H11" s="113">
        <v>139</v>
      </c>
      <c r="I11" s="113">
        <v>262</v>
      </c>
      <c r="J11" s="101">
        <f>H11+I11</f>
        <v>401</v>
      </c>
      <c r="K11" s="31"/>
      <c r="L11" s="31"/>
      <c r="M11" s="31"/>
      <c r="N11" s="31"/>
      <c r="O11" s="31"/>
    </row>
    <row r="12" spans="1:15" ht="34.5" customHeight="1">
      <c r="A12" s="31"/>
      <c r="B12" s="391" t="s">
        <v>19</v>
      </c>
      <c r="C12" s="392"/>
      <c r="D12" s="103">
        <f t="shared" ref="D12:J12" si="0">SUM(D11:D11)</f>
        <v>133</v>
      </c>
      <c r="E12" s="103">
        <f t="shared" si="0"/>
        <v>25</v>
      </c>
      <c r="F12" s="103">
        <f t="shared" si="0"/>
        <v>0</v>
      </c>
      <c r="G12" s="103">
        <f t="shared" si="0"/>
        <v>0</v>
      </c>
      <c r="H12" s="103">
        <f t="shared" si="0"/>
        <v>139</v>
      </c>
      <c r="I12" s="103">
        <f t="shared" si="0"/>
        <v>262</v>
      </c>
      <c r="J12" s="104">
        <f t="shared" si="0"/>
        <v>401</v>
      </c>
      <c r="K12" s="31"/>
      <c r="L12" s="31"/>
      <c r="M12" s="31"/>
      <c r="N12" s="31"/>
      <c r="O12" s="31"/>
    </row>
    <row r="13" spans="1:15" ht="30" customHeight="1">
      <c r="A13" s="31"/>
      <c r="B13" s="393"/>
      <c r="C13" s="393"/>
      <c r="D13" s="393"/>
      <c r="E13" s="393"/>
      <c r="F13" s="393"/>
      <c r="G13" s="393"/>
      <c r="H13" s="393"/>
      <c r="I13" s="393"/>
      <c r="J13" s="393"/>
      <c r="K13" s="31"/>
      <c r="L13" s="31"/>
      <c r="M13" s="31"/>
      <c r="N13" s="31"/>
      <c r="O13" s="31"/>
    </row>
    <row r="14" spans="1:15" ht="30" customHeight="1">
      <c r="A14" s="31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31"/>
      <c r="L14" s="31"/>
      <c r="M14" s="31"/>
      <c r="N14" s="31"/>
      <c r="O14" s="31"/>
    </row>
    <row r="15" spans="1:15" ht="39.75" customHeight="1">
      <c r="A15" s="31"/>
      <c r="B15" s="395" t="s">
        <v>105</v>
      </c>
      <c r="C15" s="396"/>
      <c r="D15" s="102" t="s">
        <v>106</v>
      </c>
      <c r="E15" s="396" t="s">
        <v>107</v>
      </c>
      <c r="F15" s="396"/>
      <c r="G15" s="396"/>
      <c r="H15" s="396"/>
      <c r="I15" s="396"/>
      <c r="J15" s="397"/>
      <c r="K15" s="31"/>
      <c r="L15" s="31"/>
      <c r="M15" s="31"/>
      <c r="N15" s="31"/>
      <c r="O15" s="31"/>
    </row>
    <row r="16" spans="1:15" ht="34.5" customHeight="1">
      <c r="A16" s="31"/>
      <c r="B16" s="388" t="s">
        <v>80</v>
      </c>
      <c r="C16" s="389"/>
      <c r="D16" s="105">
        <v>1393.1</v>
      </c>
      <c r="E16" s="106"/>
      <c r="F16" s="107" t="s">
        <v>118</v>
      </c>
      <c r="G16" s="107"/>
      <c r="H16" s="107"/>
      <c r="I16" s="107"/>
      <c r="J16" s="107"/>
      <c r="K16" s="31"/>
      <c r="L16" s="31"/>
      <c r="M16" s="31"/>
      <c r="N16" s="31"/>
      <c r="O16" s="31"/>
    </row>
    <row r="17" spans="1:15" ht="34.5" customHeight="1">
      <c r="A17" s="31"/>
      <c r="B17" s="388" t="s">
        <v>81</v>
      </c>
      <c r="C17" s="389"/>
      <c r="D17" s="105">
        <v>1178.82</v>
      </c>
      <c r="E17" s="106"/>
      <c r="F17" s="107" t="s">
        <v>119</v>
      </c>
      <c r="G17" s="107"/>
      <c r="H17" s="107"/>
      <c r="I17" s="107"/>
      <c r="J17" s="107"/>
      <c r="K17" s="31"/>
      <c r="L17" s="31"/>
      <c r="M17" s="31"/>
      <c r="N17" s="31"/>
      <c r="O17" s="31"/>
    </row>
    <row r="18" spans="1:15" ht="34.5" customHeight="1">
      <c r="A18" s="31"/>
      <c r="B18" s="388" t="s">
        <v>120</v>
      </c>
      <c r="C18" s="389"/>
      <c r="D18" s="347">
        <v>0</v>
      </c>
      <c r="E18" s="106"/>
      <c r="F18" s="107" t="s">
        <v>111</v>
      </c>
      <c r="G18" s="107"/>
      <c r="H18" s="107"/>
      <c r="I18" s="107"/>
      <c r="J18" s="107"/>
      <c r="K18" s="31"/>
      <c r="L18" s="31"/>
      <c r="M18" s="31"/>
      <c r="N18" s="31"/>
      <c r="O18" s="31"/>
    </row>
    <row r="19" spans="1:15" ht="34.5" customHeight="1">
      <c r="A19" s="31"/>
      <c r="B19" s="388" t="s">
        <v>83</v>
      </c>
      <c r="C19" s="389"/>
      <c r="D19" s="105" t="s">
        <v>112</v>
      </c>
      <c r="E19" s="106"/>
      <c r="F19" s="107" t="s">
        <v>113</v>
      </c>
      <c r="G19" s="107"/>
      <c r="H19" s="107"/>
      <c r="I19" s="107"/>
      <c r="J19" s="107"/>
      <c r="K19" s="31"/>
      <c r="L19" s="31"/>
      <c r="M19" s="31"/>
      <c r="N19" s="31"/>
      <c r="O19" s="31"/>
    </row>
    <row r="20" spans="1:15" ht="34.5" customHeight="1">
      <c r="A20" s="31"/>
      <c r="B20" s="388" t="s">
        <v>114</v>
      </c>
      <c r="C20" s="389"/>
      <c r="D20" s="105">
        <v>643.44000000000005</v>
      </c>
      <c r="E20" s="106"/>
      <c r="F20" s="107" t="s">
        <v>111</v>
      </c>
      <c r="G20" s="107"/>
      <c r="H20" s="107"/>
      <c r="I20" s="107"/>
      <c r="J20" s="107"/>
      <c r="K20" s="31"/>
      <c r="L20" s="31"/>
      <c r="M20" s="31"/>
      <c r="N20" s="31"/>
      <c r="O20" s="31"/>
    </row>
    <row r="21" spans="1:15" ht="19.5" customHeight="1">
      <c r="A21" s="31"/>
      <c r="B21" s="108" t="s">
        <v>115</v>
      </c>
      <c r="C21" s="109"/>
      <c r="D21" s="109"/>
      <c r="E21" s="110"/>
      <c r="F21" s="110"/>
      <c r="G21" s="110"/>
      <c r="H21" s="110"/>
      <c r="I21" s="110"/>
      <c r="J21" s="110"/>
      <c r="K21" s="31"/>
      <c r="L21" s="31"/>
      <c r="M21" s="31"/>
      <c r="N21" s="31"/>
      <c r="O21" s="31"/>
    </row>
    <row r="22" spans="1:15" ht="33.75" customHeight="1">
      <c r="A22" s="31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31"/>
      <c r="L22" s="31"/>
      <c r="M22" s="31"/>
      <c r="N22" s="31"/>
      <c r="O22" s="31"/>
    </row>
    <row r="23" spans="1:15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5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  <c r="K24" s="31"/>
      <c r="L24" s="31"/>
      <c r="M24" s="31"/>
      <c r="N24" s="31"/>
      <c r="O24" s="31"/>
    </row>
    <row r="25" spans="1:15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10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25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96" t="s">
        <v>102</v>
      </c>
      <c r="D4" s="112" t="s">
        <v>103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4"/>
      <c r="L5" s="4"/>
      <c r="M5" s="4"/>
      <c r="N5" s="4"/>
      <c r="O5" s="4"/>
    </row>
    <row r="6" spans="1:15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1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31"/>
      <c r="L8" s="31"/>
      <c r="M8" s="31"/>
      <c r="N8" s="31"/>
      <c r="O8" s="31"/>
    </row>
    <row r="9" spans="1:15" ht="30" customHeight="1">
      <c r="A9" s="31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31"/>
      <c r="L9" s="31"/>
      <c r="M9" s="31"/>
      <c r="N9" s="31"/>
      <c r="O9" s="31"/>
    </row>
    <row r="10" spans="1:15" ht="30" customHeight="1">
      <c r="A10" s="31"/>
      <c r="B10" s="364"/>
      <c r="C10" s="365"/>
      <c r="D10" s="365"/>
      <c r="E10" s="365"/>
      <c r="F10" s="365"/>
      <c r="G10" s="365"/>
      <c r="H10" s="11" t="s">
        <v>17</v>
      </c>
      <c r="I10" s="11" t="s">
        <v>18</v>
      </c>
      <c r="J10" s="13" t="s">
        <v>19</v>
      </c>
      <c r="K10" s="31"/>
      <c r="L10" s="31"/>
      <c r="M10" s="31"/>
      <c r="N10" s="31"/>
      <c r="O10" s="31"/>
    </row>
    <row r="11" spans="1:15" ht="34.5" customHeight="1">
      <c r="A11" s="31"/>
      <c r="B11" s="98" t="s">
        <v>24</v>
      </c>
      <c r="C11" s="98" t="s">
        <v>25</v>
      </c>
      <c r="D11" s="113">
        <v>318</v>
      </c>
      <c r="E11" s="113">
        <v>70</v>
      </c>
      <c r="F11" s="113">
        <v>54</v>
      </c>
      <c r="G11" s="100">
        <v>0</v>
      </c>
      <c r="H11" s="113">
        <v>351</v>
      </c>
      <c r="I11" s="113">
        <v>516</v>
      </c>
      <c r="J11" s="101">
        <f>H11+I11</f>
        <v>867</v>
      </c>
      <c r="K11" s="31"/>
      <c r="L11" s="31"/>
      <c r="M11" s="31"/>
      <c r="N11" s="31"/>
      <c r="O11" s="31"/>
    </row>
    <row r="12" spans="1:15" ht="34.5" customHeight="1">
      <c r="A12" s="31"/>
      <c r="B12" s="391" t="s">
        <v>19</v>
      </c>
      <c r="C12" s="392"/>
      <c r="D12" s="103">
        <f t="shared" ref="D12:J12" si="0">SUM(D11:D11)</f>
        <v>318</v>
      </c>
      <c r="E12" s="103">
        <f t="shared" si="0"/>
        <v>70</v>
      </c>
      <c r="F12" s="103">
        <f t="shared" si="0"/>
        <v>54</v>
      </c>
      <c r="G12" s="103">
        <f t="shared" si="0"/>
        <v>0</v>
      </c>
      <c r="H12" s="103">
        <f t="shared" si="0"/>
        <v>351</v>
      </c>
      <c r="I12" s="103">
        <f t="shared" si="0"/>
        <v>516</v>
      </c>
      <c r="J12" s="104">
        <f t="shared" si="0"/>
        <v>867</v>
      </c>
      <c r="K12" s="31"/>
      <c r="L12" s="31"/>
      <c r="M12" s="31"/>
      <c r="N12" s="31"/>
      <c r="O12" s="31"/>
    </row>
    <row r="13" spans="1:15" ht="30" customHeight="1">
      <c r="A13" s="31"/>
      <c r="B13" s="393"/>
      <c r="C13" s="393"/>
      <c r="D13" s="393"/>
      <c r="E13" s="393"/>
      <c r="F13" s="393"/>
      <c r="G13" s="393"/>
      <c r="H13" s="393"/>
      <c r="I13" s="393"/>
      <c r="J13" s="393"/>
      <c r="K13" s="31"/>
      <c r="L13" s="31"/>
      <c r="M13" s="31"/>
      <c r="N13" s="31"/>
      <c r="O13" s="31"/>
    </row>
    <row r="14" spans="1:15" ht="30" customHeight="1">
      <c r="A14" s="31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31"/>
      <c r="L14" s="31"/>
      <c r="M14" s="31"/>
      <c r="N14" s="31"/>
      <c r="O14" s="31"/>
    </row>
    <row r="15" spans="1:15" ht="39.75" customHeight="1">
      <c r="A15" s="31"/>
      <c r="B15" s="395" t="s">
        <v>105</v>
      </c>
      <c r="C15" s="396"/>
      <c r="D15" s="102" t="s">
        <v>106</v>
      </c>
      <c r="E15" s="396" t="s">
        <v>107</v>
      </c>
      <c r="F15" s="396"/>
      <c r="G15" s="396"/>
      <c r="H15" s="396"/>
      <c r="I15" s="396"/>
      <c r="J15" s="397"/>
      <c r="K15" s="31"/>
      <c r="L15" s="31"/>
      <c r="M15" s="31"/>
      <c r="N15" s="31"/>
      <c r="O15" s="31"/>
    </row>
    <row r="16" spans="1:15" ht="34.5" customHeight="1">
      <c r="A16" s="31"/>
      <c r="B16" s="388" t="s">
        <v>80</v>
      </c>
      <c r="C16" s="389"/>
      <c r="D16" s="105">
        <v>1393.1</v>
      </c>
      <c r="E16" s="106"/>
      <c r="F16" s="107" t="s">
        <v>118</v>
      </c>
      <c r="G16" s="107"/>
      <c r="H16" s="107"/>
      <c r="I16" s="107"/>
      <c r="J16" s="107"/>
      <c r="K16" s="31"/>
      <c r="L16" s="31"/>
      <c r="M16" s="31"/>
      <c r="N16" s="31"/>
      <c r="O16" s="31"/>
    </row>
    <row r="17" spans="1:15" ht="34.5" customHeight="1">
      <c r="A17" s="31"/>
      <c r="B17" s="388" t="s">
        <v>81</v>
      </c>
      <c r="C17" s="389"/>
      <c r="D17" s="105">
        <v>1178.82</v>
      </c>
      <c r="E17" s="106"/>
      <c r="F17" s="107" t="s">
        <v>119</v>
      </c>
      <c r="G17" s="107"/>
      <c r="H17" s="107"/>
      <c r="I17" s="107"/>
      <c r="J17" s="107"/>
      <c r="K17" s="31"/>
      <c r="L17" s="31"/>
      <c r="M17" s="31"/>
      <c r="N17" s="31"/>
      <c r="O17" s="31"/>
    </row>
    <row r="18" spans="1:15" ht="34.5" customHeight="1">
      <c r="A18" s="31"/>
      <c r="B18" s="388" t="s">
        <v>120</v>
      </c>
      <c r="C18" s="389"/>
      <c r="D18" s="347">
        <v>278.14</v>
      </c>
      <c r="E18" s="106"/>
      <c r="F18" s="107" t="s">
        <v>111</v>
      </c>
      <c r="G18" s="107"/>
      <c r="H18" s="107"/>
      <c r="I18" s="107"/>
      <c r="J18" s="107"/>
      <c r="K18" s="31"/>
      <c r="L18" s="31"/>
      <c r="M18" s="31"/>
      <c r="N18" s="31"/>
      <c r="O18" s="31"/>
    </row>
    <row r="19" spans="1:15" ht="34.5" customHeight="1">
      <c r="A19" s="31"/>
      <c r="B19" s="388" t="s">
        <v>83</v>
      </c>
      <c r="C19" s="389"/>
      <c r="D19" s="105" t="s">
        <v>112</v>
      </c>
      <c r="E19" s="106"/>
      <c r="F19" s="107" t="s">
        <v>113</v>
      </c>
      <c r="G19" s="107"/>
      <c r="H19" s="107"/>
      <c r="I19" s="107"/>
      <c r="J19" s="107"/>
      <c r="K19" s="31"/>
      <c r="L19" s="31"/>
      <c r="M19" s="31"/>
      <c r="N19" s="31"/>
      <c r="O19" s="31"/>
    </row>
    <row r="20" spans="1:15" ht="34.5" customHeight="1">
      <c r="A20" s="31"/>
      <c r="B20" s="388" t="s">
        <v>114</v>
      </c>
      <c r="C20" s="389"/>
      <c r="D20" s="105">
        <v>643.44000000000005</v>
      </c>
      <c r="E20" s="106"/>
      <c r="F20" s="107" t="s">
        <v>111</v>
      </c>
      <c r="G20" s="107"/>
      <c r="H20" s="107"/>
      <c r="I20" s="107"/>
      <c r="J20" s="107"/>
      <c r="K20" s="31"/>
      <c r="L20" s="31"/>
      <c r="M20" s="31"/>
      <c r="N20" s="31"/>
      <c r="O20" s="31"/>
    </row>
    <row r="21" spans="1:15" ht="19.5" customHeight="1">
      <c r="A21" s="31"/>
      <c r="B21" s="108" t="s">
        <v>115</v>
      </c>
      <c r="C21" s="109"/>
      <c r="D21" s="109"/>
      <c r="E21" s="110"/>
      <c r="F21" s="110"/>
      <c r="G21" s="110"/>
      <c r="H21" s="110"/>
      <c r="I21" s="110"/>
      <c r="J21" s="110"/>
      <c r="K21" s="31"/>
      <c r="L21" s="31"/>
      <c r="M21" s="31"/>
      <c r="N21" s="31"/>
      <c r="O21" s="31"/>
    </row>
    <row r="22" spans="1:15" ht="33.75" customHeight="1">
      <c r="A22" s="31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31"/>
      <c r="L22" s="31"/>
      <c r="M22" s="31"/>
      <c r="N22" s="31"/>
      <c r="O22" s="31"/>
    </row>
    <row r="23" spans="1:15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5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  <c r="K24" s="31"/>
      <c r="L24" s="31"/>
      <c r="M24" s="31"/>
      <c r="N24" s="31"/>
      <c r="O24" s="31"/>
    </row>
    <row r="25" spans="1:15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10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27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96" t="s">
        <v>102</v>
      </c>
      <c r="D4" s="112" t="s">
        <v>103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4"/>
      <c r="L5" s="4"/>
      <c r="M5" s="4"/>
      <c r="N5" s="4"/>
      <c r="O5" s="4"/>
    </row>
    <row r="6" spans="1:15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1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31"/>
      <c r="L8" s="31"/>
      <c r="M8" s="31"/>
      <c r="N8" s="31"/>
      <c r="O8" s="31"/>
    </row>
    <row r="9" spans="1:15" ht="30" customHeight="1">
      <c r="A9" s="31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31"/>
      <c r="L9" s="31"/>
      <c r="M9" s="31"/>
      <c r="N9" s="31"/>
      <c r="O9" s="31"/>
    </row>
    <row r="10" spans="1:15" ht="30" customHeight="1">
      <c r="A10" s="31"/>
      <c r="B10" s="364"/>
      <c r="C10" s="365"/>
      <c r="D10" s="365"/>
      <c r="E10" s="365"/>
      <c r="F10" s="365"/>
      <c r="G10" s="365"/>
      <c r="H10" s="11" t="s">
        <v>17</v>
      </c>
      <c r="I10" s="11" t="s">
        <v>18</v>
      </c>
      <c r="J10" s="13" t="s">
        <v>19</v>
      </c>
      <c r="K10" s="31"/>
      <c r="L10" s="31"/>
      <c r="M10" s="31"/>
      <c r="N10" s="31"/>
      <c r="O10" s="31"/>
    </row>
    <row r="11" spans="1:15" ht="34.5" customHeight="1">
      <c r="A11" s="31"/>
      <c r="B11" s="98" t="s">
        <v>26</v>
      </c>
      <c r="C11" s="98" t="s">
        <v>27</v>
      </c>
      <c r="D11" s="113">
        <v>351</v>
      </c>
      <c r="E11" s="113">
        <v>66</v>
      </c>
      <c r="F11" s="113">
        <v>10</v>
      </c>
      <c r="G11" s="100">
        <v>0</v>
      </c>
      <c r="H11" s="113">
        <v>390</v>
      </c>
      <c r="I11" s="113">
        <v>864</v>
      </c>
      <c r="J11" s="101">
        <f>H11+I11</f>
        <v>1254</v>
      </c>
      <c r="K11" s="31"/>
      <c r="L11" s="31"/>
      <c r="M11" s="31"/>
      <c r="N11" s="31"/>
      <c r="O11" s="31"/>
    </row>
    <row r="12" spans="1:15" ht="34.5" customHeight="1">
      <c r="A12" s="31"/>
      <c r="B12" s="391" t="s">
        <v>19</v>
      </c>
      <c r="C12" s="392"/>
      <c r="D12" s="103">
        <f t="shared" ref="D12:J12" si="0">SUM(D11:D11)</f>
        <v>351</v>
      </c>
      <c r="E12" s="103">
        <f t="shared" si="0"/>
        <v>66</v>
      </c>
      <c r="F12" s="103">
        <f t="shared" si="0"/>
        <v>10</v>
      </c>
      <c r="G12" s="103">
        <f t="shared" si="0"/>
        <v>0</v>
      </c>
      <c r="H12" s="103">
        <f t="shared" si="0"/>
        <v>390</v>
      </c>
      <c r="I12" s="103">
        <f t="shared" si="0"/>
        <v>864</v>
      </c>
      <c r="J12" s="104">
        <f t="shared" si="0"/>
        <v>1254</v>
      </c>
      <c r="K12" s="31"/>
      <c r="L12" s="31"/>
      <c r="M12" s="31"/>
      <c r="N12" s="31"/>
      <c r="O12" s="31"/>
    </row>
    <row r="13" spans="1:15" ht="30" customHeight="1">
      <c r="A13" s="31"/>
      <c r="B13" s="393"/>
      <c r="C13" s="393"/>
      <c r="D13" s="393"/>
      <c r="E13" s="393"/>
      <c r="F13" s="393"/>
      <c r="G13" s="393"/>
      <c r="H13" s="393"/>
      <c r="I13" s="393"/>
      <c r="J13" s="393"/>
      <c r="K13" s="31"/>
      <c r="L13" s="31"/>
      <c r="M13" s="31"/>
      <c r="N13" s="31"/>
      <c r="O13" s="31"/>
    </row>
    <row r="14" spans="1:15" ht="30" customHeight="1">
      <c r="A14" s="31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31"/>
      <c r="L14" s="31"/>
      <c r="M14" s="31"/>
      <c r="N14" s="31"/>
      <c r="O14" s="31"/>
    </row>
    <row r="15" spans="1:15" ht="39.75" customHeight="1">
      <c r="A15" s="31"/>
      <c r="B15" s="395" t="s">
        <v>105</v>
      </c>
      <c r="C15" s="396"/>
      <c r="D15" s="102" t="s">
        <v>106</v>
      </c>
      <c r="E15" s="396" t="s">
        <v>107</v>
      </c>
      <c r="F15" s="396"/>
      <c r="G15" s="396"/>
      <c r="H15" s="396"/>
      <c r="I15" s="396"/>
      <c r="J15" s="397"/>
      <c r="K15" s="31"/>
      <c r="L15" s="31"/>
      <c r="M15" s="31"/>
      <c r="N15" s="31"/>
      <c r="O15" s="31"/>
    </row>
    <row r="16" spans="1:15" ht="34.5" customHeight="1">
      <c r="A16" s="31"/>
      <c r="B16" s="388" t="s">
        <v>80</v>
      </c>
      <c r="C16" s="389"/>
      <c r="D16" s="105">
        <v>1393.1</v>
      </c>
      <c r="E16" s="106"/>
      <c r="F16" s="107" t="s">
        <v>118</v>
      </c>
      <c r="G16" s="107"/>
      <c r="H16" s="107"/>
      <c r="I16" s="107"/>
      <c r="J16" s="107"/>
      <c r="K16" s="31"/>
      <c r="L16" s="31"/>
      <c r="M16" s="31"/>
      <c r="N16" s="31"/>
      <c r="O16" s="31"/>
    </row>
    <row r="17" spans="1:15" ht="34.5" customHeight="1">
      <c r="A17" s="31"/>
      <c r="B17" s="388" t="s">
        <v>81</v>
      </c>
      <c r="C17" s="389"/>
      <c r="D17" s="105">
        <v>1178.82</v>
      </c>
      <c r="E17" s="106"/>
      <c r="F17" s="107" t="s">
        <v>119</v>
      </c>
      <c r="G17" s="107"/>
      <c r="H17" s="107"/>
      <c r="I17" s="107"/>
      <c r="J17" s="107"/>
      <c r="K17" s="31"/>
      <c r="L17" s="31"/>
      <c r="M17" s="31"/>
      <c r="N17" s="31"/>
      <c r="O17" s="31"/>
    </row>
    <row r="18" spans="1:15" ht="34.5" customHeight="1">
      <c r="A18" s="31"/>
      <c r="B18" s="388" t="s">
        <v>120</v>
      </c>
      <c r="C18" s="389"/>
      <c r="D18" s="347">
        <v>1416.17</v>
      </c>
      <c r="E18" s="106"/>
      <c r="F18" s="107" t="s">
        <v>111</v>
      </c>
      <c r="G18" s="107"/>
      <c r="H18" s="107"/>
      <c r="I18" s="107"/>
      <c r="J18" s="107"/>
      <c r="K18" s="31"/>
      <c r="L18" s="31"/>
      <c r="M18" s="31"/>
      <c r="N18" s="31"/>
      <c r="O18" s="31"/>
    </row>
    <row r="19" spans="1:15" ht="34.5" customHeight="1">
      <c r="A19" s="31"/>
      <c r="B19" s="388" t="s">
        <v>83</v>
      </c>
      <c r="C19" s="389"/>
      <c r="D19" s="105" t="s">
        <v>112</v>
      </c>
      <c r="E19" s="106"/>
      <c r="F19" s="107" t="s">
        <v>113</v>
      </c>
      <c r="G19" s="107"/>
      <c r="H19" s="107"/>
      <c r="I19" s="107"/>
      <c r="J19" s="107"/>
      <c r="K19" s="31"/>
      <c r="L19" s="31"/>
      <c r="M19" s="31"/>
      <c r="N19" s="31"/>
      <c r="O19" s="31"/>
    </row>
    <row r="20" spans="1:15" ht="34.5" customHeight="1">
      <c r="A20" s="31"/>
      <c r="B20" s="388" t="s">
        <v>114</v>
      </c>
      <c r="C20" s="389"/>
      <c r="D20" s="105">
        <v>643.44000000000005</v>
      </c>
      <c r="E20" s="106"/>
      <c r="F20" s="107" t="s">
        <v>111</v>
      </c>
      <c r="G20" s="107"/>
      <c r="H20" s="107"/>
      <c r="I20" s="107"/>
      <c r="J20" s="107"/>
      <c r="K20" s="31"/>
      <c r="L20" s="31"/>
      <c r="M20" s="31"/>
      <c r="N20" s="31"/>
      <c r="O20" s="31"/>
    </row>
    <row r="21" spans="1:15" ht="19.5" customHeight="1">
      <c r="A21" s="31"/>
      <c r="B21" s="108" t="s">
        <v>115</v>
      </c>
      <c r="C21" s="109"/>
      <c r="D21" s="109"/>
      <c r="E21" s="110"/>
      <c r="F21" s="110"/>
      <c r="G21" s="110"/>
      <c r="H21" s="110"/>
      <c r="I21" s="110"/>
      <c r="J21" s="110"/>
      <c r="K21" s="31"/>
      <c r="L21" s="31"/>
      <c r="M21" s="31"/>
      <c r="N21" s="31"/>
      <c r="O21" s="31"/>
    </row>
    <row r="22" spans="1:15" ht="33.75" customHeight="1">
      <c r="A22" s="31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31"/>
      <c r="L22" s="31"/>
      <c r="M22" s="31"/>
      <c r="N22" s="31"/>
      <c r="O22" s="31"/>
    </row>
    <row r="23" spans="1:15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5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  <c r="K24" s="31"/>
      <c r="L24" s="31"/>
      <c r="M24" s="31"/>
      <c r="N24" s="31"/>
      <c r="O24" s="31"/>
    </row>
    <row r="25" spans="1:15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7" workbookViewId="0">
      <selection activeCell="B58" sqref="B5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6" width="10.7109375" style="69" customWidth="1"/>
    <col min="17" max="16384" width="10.7109375" style="69"/>
  </cols>
  <sheetData>
    <row r="1" spans="1:15" ht="49.5" customHeight="1">
      <c r="A1" s="114"/>
      <c r="B1" s="115" t="s">
        <v>0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</row>
    <row r="2" spans="1:15" ht="30" customHeight="1">
      <c r="A2" s="116"/>
      <c r="B2" s="116" t="s">
        <v>1</v>
      </c>
      <c r="C2" s="117" t="s">
        <v>2</v>
      </c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</row>
    <row r="3" spans="1:15" ht="30" customHeight="1">
      <c r="A3" s="116"/>
      <c r="B3" s="116" t="s">
        <v>3</v>
      </c>
      <c r="C3" s="118" t="s">
        <v>29</v>
      </c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</row>
    <row r="4" spans="1:15" ht="30" customHeight="1">
      <c r="A4" s="116"/>
      <c r="B4" s="116" t="s">
        <v>5</v>
      </c>
      <c r="C4" s="119" t="s">
        <v>102</v>
      </c>
      <c r="D4" s="120" t="s">
        <v>103</v>
      </c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</row>
    <row r="5" spans="1:15" ht="39.75" customHeight="1">
      <c r="A5" s="121"/>
      <c r="B5" s="358" t="s">
        <v>6</v>
      </c>
      <c r="C5" s="358"/>
      <c r="D5" s="358"/>
      <c r="E5" s="358"/>
      <c r="F5" s="358"/>
      <c r="G5" s="358"/>
      <c r="H5" s="358"/>
      <c r="I5" s="358"/>
      <c r="J5" s="358"/>
      <c r="K5" s="121"/>
      <c r="L5" s="121"/>
      <c r="M5" s="121"/>
      <c r="N5" s="121"/>
      <c r="O5" s="121"/>
    </row>
    <row r="6" spans="1:15" ht="19.5" customHeight="1">
      <c r="A6" s="116"/>
      <c r="B6" s="122"/>
      <c r="C6" s="122"/>
      <c r="D6" s="122"/>
      <c r="E6" s="122"/>
      <c r="F6" s="122"/>
      <c r="G6" s="122"/>
      <c r="H6" s="122"/>
      <c r="I6" s="122"/>
      <c r="J6" s="122"/>
      <c r="K6" s="116"/>
      <c r="L6" s="116"/>
      <c r="M6" s="116"/>
      <c r="N6" s="116"/>
      <c r="O6" s="116"/>
    </row>
    <row r="7" spans="1:15" ht="39.75" customHeight="1">
      <c r="A7" s="116"/>
      <c r="B7" s="117" t="s">
        <v>7</v>
      </c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</row>
    <row r="8" spans="1:15" ht="39.75" customHeight="1">
      <c r="A8" s="123"/>
      <c r="B8" s="360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  <c r="K8" s="123"/>
      <c r="L8" s="123"/>
      <c r="M8" s="123"/>
      <c r="N8" s="123"/>
      <c r="O8" s="123"/>
    </row>
    <row r="9" spans="1:15" ht="30" customHeight="1">
      <c r="A9" s="123"/>
      <c r="B9" s="363" t="s">
        <v>10</v>
      </c>
      <c r="C9" s="355" t="s">
        <v>11</v>
      </c>
      <c r="D9" s="355" t="s">
        <v>12</v>
      </c>
      <c r="E9" s="355" t="s">
        <v>13</v>
      </c>
      <c r="F9" s="355" t="s">
        <v>14</v>
      </c>
      <c r="G9" s="355" t="s">
        <v>15</v>
      </c>
      <c r="H9" s="355" t="s">
        <v>16</v>
      </c>
      <c r="I9" s="355"/>
      <c r="J9" s="356"/>
      <c r="K9" s="123"/>
      <c r="L9" s="123"/>
      <c r="M9" s="123"/>
      <c r="N9" s="123"/>
      <c r="O9" s="123"/>
    </row>
    <row r="10" spans="1:15" ht="30" customHeight="1">
      <c r="A10" s="123"/>
      <c r="B10" s="364"/>
      <c r="C10" s="365"/>
      <c r="D10" s="365"/>
      <c r="E10" s="365"/>
      <c r="F10" s="365"/>
      <c r="G10" s="365"/>
      <c r="H10" s="124" t="s">
        <v>17</v>
      </c>
      <c r="I10" s="124" t="s">
        <v>18</v>
      </c>
      <c r="J10" s="125" t="s">
        <v>19</v>
      </c>
      <c r="K10" s="123"/>
      <c r="L10" s="123"/>
      <c r="M10" s="123"/>
      <c r="N10" s="123"/>
      <c r="O10" s="123"/>
    </row>
    <row r="11" spans="1:15" ht="34.5" customHeight="1">
      <c r="A11" s="123"/>
      <c r="B11" s="126" t="s">
        <v>28</v>
      </c>
      <c r="C11" s="126" t="s">
        <v>29</v>
      </c>
      <c r="D11" s="127">
        <v>960</v>
      </c>
      <c r="E11" s="128">
        <v>134</v>
      </c>
      <c r="F11" s="129">
        <v>59</v>
      </c>
      <c r="G11" s="130">
        <v>0</v>
      </c>
      <c r="H11" s="131">
        <v>1100</v>
      </c>
      <c r="I11" s="132">
        <v>1113</v>
      </c>
      <c r="J11" s="133">
        <f>H11+I11</f>
        <v>2213</v>
      </c>
      <c r="K11" s="123"/>
      <c r="L11" s="123"/>
      <c r="M11" s="123"/>
      <c r="N11" s="123"/>
      <c r="O11" s="123"/>
    </row>
    <row r="12" spans="1:15" ht="34.5" customHeight="1">
      <c r="A12" s="123"/>
      <c r="B12" s="391" t="s">
        <v>19</v>
      </c>
      <c r="C12" s="392"/>
      <c r="D12" s="135">
        <f t="shared" ref="D12:J12" si="0">SUM(D11:D11)</f>
        <v>960</v>
      </c>
      <c r="E12" s="135">
        <f t="shared" si="0"/>
        <v>134</v>
      </c>
      <c r="F12" s="135">
        <f t="shared" si="0"/>
        <v>59</v>
      </c>
      <c r="G12" s="135">
        <f t="shared" si="0"/>
        <v>0</v>
      </c>
      <c r="H12" s="135">
        <f t="shared" si="0"/>
        <v>1100</v>
      </c>
      <c r="I12" s="135">
        <f t="shared" si="0"/>
        <v>1113</v>
      </c>
      <c r="J12" s="136">
        <f t="shared" si="0"/>
        <v>2213</v>
      </c>
      <c r="K12" s="123"/>
      <c r="L12" s="123"/>
      <c r="M12" s="123"/>
      <c r="N12" s="123"/>
      <c r="O12" s="123"/>
    </row>
    <row r="13" spans="1:15" ht="30" customHeight="1">
      <c r="A13" s="123"/>
      <c r="B13" s="393"/>
      <c r="C13" s="393"/>
      <c r="D13" s="393"/>
      <c r="E13" s="393"/>
      <c r="F13" s="393"/>
      <c r="G13" s="393"/>
      <c r="H13" s="393"/>
      <c r="I13" s="393"/>
      <c r="J13" s="393"/>
      <c r="K13" s="123"/>
      <c r="L13" s="123"/>
      <c r="M13" s="123"/>
      <c r="N13" s="123"/>
      <c r="O13" s="123"/>
    </row>
    <row r="14" spans="1:15" ht="30" customHeight="1">
      <c r="A14" s="123"/>
      <c r="B14" s="394" t="s">
        <v>117</v>
      </c>
      <c r="C14" s="394"/>
      <c r="D14" s="394"/>
      <c r="E14" s="394"/>
      <c r="F14" s="394"/>
      <c r="G14" s="394"/>
      <c r="H14" s="394"/>
      <c r="I14" s="394"/>
      <c r="J14" s="394"/>
      <c r="K14" s="123"/>
      <c r="L14" s="123"/>
      <c r="M14" s="123"/>
      <c r="N14" s="123"/>
      <c r="O14" s="123"/>
    </row>
    <row r="15" spans="1:15" ht="39.75" customHeight="1">
      <c r="A15" s="123"/>
      <c r="B15" s="395" t="s">
        <v>105</v>
      </c>
      <c r="C15" s="396"/>
      <c r="D15" s="134" t="s">
        <v>106</v>
      </c>
      <c r="E15" s="396" t="s">
        <v>107</v>
      </c>
      <c r="F15" s="396"/>
      <c r="G15" s="396"/>
      <c r="H15" s="396"/>
      <c r="I15" s="396"/>
      <c r="J15" s="397"/>
      <c r="K15" s="123"/>
      <c r="L15" s="123"/>
      <c r="M15" s="123"/>
      <c r="N15" s="123"/>
      <c r="O15" s="123"/>
    </row>
    <row r="16" spans="1:15" ht="34.5" customHeight="1">
      <c r="A16" s="123"/>
      <c r="B16" s="388" t="s">
        <v>80</v>
      </c>
      <c r="C16" s="389"/>
      <c r="D16" s="137">
        <v>1393.1</v>
      </c>
      <c r="E16" s="138"/>
      <c r="F16" s="139" t="s">
        <v>118</v>
      </c>
      <c r="G16" s="139"/>
      <c r="H16" s="139"/>
      <c r="I16" s="139"/>
      <c r="J16" s="139"/>
      <c r="K16" s="123"/>
      <c r="L16" s="123"/>
      <c r="M16" s="123"/>
      <c r="N16" s="123"/>
      <c r="O16" s="123"/>
    </row>
    <row r="17" spans="1:15" ht="34.5" customHeight="1">
      <c r="A17" s="123"/>
      <c r="B17" s="388" t="s">
        <v>81</v>
      </c>
      <c r="C17" s="389"/>
      <c r="D17" s="137">
        <v>1178.82</v>
      </c>
      <c r="E17" s="138"/>
      <c r="F17" s="139" t="s">
        <v>119</v>
      </c>
      <c r="G17" s="139"/>
      <c r="H17" s="139"/>
      <c r="I17" s="139"/>
      <c r="J17" s="139"/>
      <c r="K17" s="123"/>
      <c r="L17" s="123"/>
      <c r="M17" s="123"/>
      <c r="N17" s="123"/>
      <c r="O17" s="123"/>
    </row>
    <row r="18" spans="1:15" ht="34.5" customHeight="1">
      <c r="A18" s="123"/>
      <c r="B18" s="388" t="s">
        <v>120</v>
      </c>
      <c r="C18" s="389"/>
      <c r="D18" s="347">
        <v>684.63</v>
      </c>
      <c r="E18" s="138"/>
      <c r="F18" s="139" t="s">
        <v>111</v>
      </c>
      <c r="G18" s="139"/>
      <c r="H18" s="139"/>
      <c r="I18" s="139"/>
      <c r="J18" s="139"/>
      <c r="K18" s="123"/>
      <c r="L18" s="123"/>
      <c r="M18" s="123"/>
      <c r="N18" s="123"/>
      <c r="O18" s="123"/>
    </row>
    <row r="19" spans="1:15" ht="34.5" customHeight="1">
      <c r="A19" s="123"/>
      <c r="B19" s="388" t="s">
        <v>83</v>
      </c>
      <c r="C19" s="389"/>
      <c r="D19" s="137" t="s">
        <v>112</v>
      </c>
      <c r="E19" s="138"/>
      <c r="F19" s="139" t="s">
        <v>113</v>
      </c>
      <c r="G19" s="139"/>
      <c r="H19" s="139"/>
      <c r="I19" s="139"/>
      <c r="J19" s="139"/>
      <c r="K19" s="123"/>
      <c r="L19" s="123"/>
      <c r="M19" s="123"/>
      <c r="N19" s="123"/>
      <c r="O19" s="123"/>
    </row>
    <row r="20" spans="1:15" ht="34.5" customHeight="1">
      <c r="A20" s="123"/>
      <c r="B20" s="388" t="s">
        <v>114</v>
      </c>
      <c r="C20" s="389"/>
      <c r="D20" s="137">
        <v>643.44000000000005</v>
      </c>
      <c r="E20" s="138"/>
      <c r="F20" s="139" t="s">
        <v>111</v>
      </c>
      <c r="G20" s="139"/>
      <c r="H20" s="139"/>
      <c r="I20" s="139"/>
      <c r="J20" s="139"/>
      <c r="K20" s="123"/>
      <c r="L20" s="123"/>
      <c r="M20" s="123"/>
      <c r="N20" s="123"/>
      <c r="O20" s="123"/>
    </row>
    <row r="21" spans="1:15" ht="19.5" customHeight="1">
      <c r="A21" s="123"/>
      <c r="B21" s="140" t="s">
        <v>115</v>
      </c>
      <c r="C21" s="141"/>
      <c r="D21" s="141"/>
      <c r="E21" s="142"/>
      <c r="F21" s="142"/>
      <c r="G21" s="142"/>
      <c r="H21" s="142"/>
      <c r="I21" s="142"/>
      <c r="J21" s="142"/>
      <c r="K21" s="123"/>
      <c r="L21" s="123"/>
      <c r="M21" s="123"/>
      <c r="N21" s="123"/>
      <c r="O21" s="123"/>
    </row>
    <row r="22" spans="1:15" ht="33.75" customHeight="1">
      <c r="A22" s="123"/>
      <c r="B22" s="390" t="s">
        <v>116</v>
      </c>
      <c r="C22" s="390"/>
      <c r="D22" s="390"/>
      <c r="E22" s="390"/>
      <c r="F22" s="390"/>
      <c r="G22" s="390"/>
      <c r="H22" s="390"/>
      <c r="I22" s="390"/>
      <c r="J22" s="390"/>
      <c r="K22" s="123"/>
      <c r="L22" s="123"/>
      <c r="M22" s="123"/>
      <c r="N22" s="123"/>
      <c r="O22" s="123"/>
    </row>
    <row r="23" spans="1:15" ht="19.5" customHeight="1">
      <c r="A23" s="123"/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</row>
    <row r="24" spans="1:15" ht="19.5" customHeight="1">
      <c r="A24" s="123"/>
      <c r="B24" s="123"/>
      <c r="C24" s="123"/>
      <c r="D24" s="123"/>
      <c r="E24" s="123"/>
      <c r="F24" s="123"/>
      <c r="G24" s="123"/>
      <c r="H24" s="143"/>
      <c r="I24" s="123"/>
      <c r="J24" s="123"/>
      <c r="K24" s="123"/>
      <c r="L24" s="123"/>
      <c r="M24" s="123"/>
      <c r="N24" s="123"/>
      <c r="O24" s="123"/>
    </row>
    <row r="25" spans="1:15" ht="19.5" customHeight="1">
      <c r="A25" s="123"/>
      <c r="B25" s="123"/>
      <c r="C25" s="123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32</vt:i4>
      </vt:variant>
    </vt:vector>
  </HeadingPairs>
  <TitlesOfParts>
    <vt:vector size="32" baseType="lpstr">
      <vt:lpstr>QUANT_BENEFICIÁRIOS_JE</vt:lpstr>
      <vt:lpstr>VALOR_NORMA_JE</vt:lpstr>
      <vt:lpstr>UO_MEDIA_BEN-AT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2025-01-22T19:58:57Z</cp:lastPrinted>
  <dcterms:created xsi:type="dcterms:W3CDTF">2025-01-22T18:38:41Z</dcterms:created>
  <dcterms:modified xsi:type="dcterms:W3CDTF">2025-01-22T19:59:26Z</dcterms:modified>
</cp:coreProperties>
</file>